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tassilo.henike\Downloads\"/>
    </mc:Choice>
  </mc:AlternateContent>
  <xr:revisionPtr revIDLastSave="0" documentId="13_ncr:1_{5DE66061-4836-4E12-9ADE-0C7EA93AE62E}" xr6:coauthVersionLast="47" xr6:coauthVersionMax="47" xr10:uidLastSave="{00000000-0000-0000-0000-000000000000}"/>
  <bookViews>
    <workbookView xWindow="53652" yWindow="-108" windowWidth="30936" windowHeight="16776" tabRatio="500" activeTab="3" xr2:uid="{00000000-000D-0000-FFFF-FFFF00000000}"/>
  </bookViews>
  <sheets>
    <sheet name="Vendor profiles" sheetId="1" r:id="rId1"/>
    <sheet name="Scores" sheetId="2" r:id="rId2"/>
    <sheet name="Criteria" sheetId="3" r:id="rId3"/>
    <sheet name="Demo checklist" sheetId="4" r:id="rId4"/>
  </sheet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C18" i="3" l="1"/>
  <c r="C17" i="3"/>
  <c r="C16" i="3"/>
  <c r="C15" i="3"/>
  <c r="C14" i="3"/>
  <c r="C13" i="3"/>
  <c r="C12" i="3"/>
  <c r="C11" i="3"/>
  <c r="C10" i="3"/>
  <c r="C9" i="3"/>
  <c r="C8" i="3"/>
  <c r="C7" i="3"/>
  <c r="C6" i="3"/>
  <c r="C5" i="3"/>
  <c r="C4" i="3"/>
  <c r="V13" i="2"/>
  <c r="U13" i="2"/>
  <c r="T13" i="2"/>
  <c r="S13" i="2"/>
  <c r="R13" i="2"/>
  <c r="W13" i="2" s="1"/>
  <c r="W12" i="2"/>
  <c r="X12" i="2" s="1"/>
  <c r="A11" i="1" s="1"/>
  <c r="V12" i="2"/>
  <c r="U12" i="2"/>
  <c r="T12" i="2"/>
  <c r="S12" i="2"/>
  <c r="R12" i="2"/>
  <c r="V11" i="2"/>
  <c r="U11" i="2"/>
  <c r="W11" i="2" s="1"/>
  <c r="T11" i="2"/>
  <c r="S11" i="2"/>
  <c r="R11" i="2"/>
  <c r="V10" i="2"/>
  <c r="U10" i="2"/>
  <c r="T10" i="2"/>
  <c r="W10" i="2" s="1"/>
  <c r="S10" i="2"/>
  <c r="R10" i="2"/>
  <c r="V9" i="2"/>
  <c r="U9" i="2"/>
  <c r="T9" i="2"/>
  <c r="W9" i="2" s="1"/>
  <c r="S9" i="2"/>
  <c r="R9" i="2"/>
  <c r="V8" i="2"/>
  <c r="U8" i="2"/>
  <c r="T8" i="2"/>
  <c r="S8" i="2"/>
  <c r="W8" i="2" s="1"/>
  <c r="R8" i="2"/>
  <c r="V7" i="2"/>
  <c r="U7" i="2"/>
  <c r="T7" i="2"/>
  <c r="S7" i="2"/>
  <c r="R7" i="2"/>
  <c r="W7" i="2" s="1"/>
  <c r="V6" i="2"/>
  <c r="U6" i="2"/>
  <c r="T6" i="2"/>
  <c r="W6" i="2" s="1"/>
  <c r="S6" i="2"/>
  <c r="R6" i="2"/>
  <c r="W3" i="2"/>
  <c r="C11" i="1"/>
  <c r="X6" i="2" l="1"/>
  <c r="A5" i="1" s="1"/>
  <c r="C5" i="1"/>
  <c r="X8" i="2"/>
  <c r="A7" i="1" s="1"/>
  <c r="C7" i="1"/>
  <c r="X10" i="2"/>
  <c r="A9" i="1" s="1"/>
  <c r="C9" i="1"/>
  <c r="X9" i="2"/>
  <c r="A8" i="1" s="1"/>
  <c r="C8" i="1"/>
  <c r="C10" i="1"/>
  <c r="X11" i="2"/>
  <c r="A10" i="1" s="1"/>
  <c r="C12" i="1"/>
  <c r="X13" i="2"/>
  <c r="A12" i="1" s="1"/>
  <c r="X7" i="2"/>
  <c r="A6" i="1" s="1"/>
  <c r="C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5" authorId="0" shapeId="0" xr:uid="{00000000-0006-0000-0100-000001000000}">
      <text>
        <r>
          <rPr>
            <sz val="10"/>
            <rFont val="Arial"/>
            <family val="2"/>
          </rPr>
          <t>Scans external signals (trends, technologies, patents, startups) inside the platform</t>
        </r>
      </text>
    </comment>
    <comment ref="D5" authorId="0" shapeId="0" xr:uid="{00000000-0006-0000-0100-000002000000}">
      <text>
        <r>
          <rPr>
            <sz val="10"/>
            <rFont val="Arial"/>
            <family val="2"/>
          </rPr>
          <t>Links external signals to named portfolio projects</t>
        </r>
      </text>
    </comment>
    <comment ref="E5" authorId="0" shapeId="0" xr:uid="{00000000-0006-0000-0100-000003000000}">
      <text>
        <r>
          <rPr>
            <sz val="10"/>
            <rFont val="Arial"/>
            <family val="2"/>
          </rPr>
          <t>AI recommends stop, defer or scale decisions on the portfolio</t>
        </r>
      </text>
    </comment>
    <comment ref="F5" authorId="0" shapeId="0" xr:uid="{00000000-0006-0000-0100-000004000000}">
      <text>
        <r>
          <rPr>
            <sz val="10"/>
            <rFont val="Arial"/>
            <family val="2"/>
          </rPr>
          <t>Configurable stage-gate workflow with gate criteria</t>
        </r>
      </text>
    </comment>
    <comment ref="G5" authorId="0" shapeId="0" xr:uid="{00000000-0006-0000-0100-000005000000}">
      <text>
        <r>
          <rPr>
            <sz val="10"/>
            <rFont val="Arial"/>
            <family val="2"/>
          </rPr>
          <t>Configurable scoring or rating models</t>
        </r>
      </text>
    </comment>
    <comment ref="H5" authorId="0" shapeId="0" xr:uid="{00000000-0006-0000-0100-000006000000}">
      <text>
        <r>
          <rPr>
            <sz val="10"/>
            <rFont val="Arial"/>
            <family val="2"/>
          </rPr>
          <t>Idea and business-case intake into the pipeline</t>
        </r>
      </text>
    </comment>
    <comment ref="I5" authorId="0" shapeId="0" xr:uid="{00000000-0006-0000-0100-000007000000}">
      <text>
        <r>
          <rPr>
            <sz val="10"/>
            <rFont val="Arial"/>
            <family val="2"/>
          </rPr>
          <t>Portfolio balance view (bubble chart or matrix)</t>
        </r>
      </text>
    </comment>
    <comment ref="J5" authorId="0" shapeId="0" xr:uid="{00000000-0006-0000-0100-000008000000}">
      <text>
        <r>
          <rPr>
            <sz val="10"/>
            <rFont val="Arial"/>
            <family val="2"/>
          </rPr>
          <t>Scenario or what-if modeling</t>
        </r>
      </text>
    </comment>
    <comment ref="K5" authorId="0" shapeId="0" xr:uid="{00000000-0006-0000-0100-000009000000}">
      <text>
        <r>
          <rPr>
            <sz val="10"/>
            <rFont val="Arial"/>
            <family val="2"/>
          </rPr>
          <t>Resource capacity planning</t>
        </r>
      </text>
    </comment>
    <comment ref="L5" authorId="0" shapeId="0" xr:uid="{00000000-0006-0000-0100-00000A000000}">
      <text>
        <r>
          <rPr>
            <sz val="10"/>
            <rFont val="Arial"/>
            <family val="2"/>
          </rPr>
          <t>Configurable executive dashboards</t>
        </r>
      </text>
    </comment>
    <comment ref="M5" authorId="0" shapeId="0" xr:uid="{00000000-0006-0000-0100-00000B000000}">
      <text>
        <r>
          <rPr>
            <sz val="10"/>
            <rFont val="Arial"/>
            <family val="2"/>
          </rPr>
          <t>PowerPoint or PDF export of portfolio views</t>
        </r>
      </text>
    </comment>
    <comment ref="N5" authorId="0" shapeId="0" xr:uid="{00000000-0006-0000-0100-00000C000000}">
      <text>
        <r>
          <rPr>
            <sz val="10"/>
            <rFont val="Arial"/>
            <family val="2"/>
          </rPr>
          <t>BI connection (Power BI, Tableau)</t>
        </r>
      </text>
    </comment>
    <comment ref="O5" authorId="0" shapeId="0" xr:uid="{00000000-0006-0000-0100-00000D000000}">
      <text>
        <r>
          <rPr>
            <sz val="10"/>
            <rFont val="Arial"/>
            <family val="2"/>
          </rPr>
          <t>Excel import and export</t>
        </r>
      </text>
    </comment>
    <comment ref="P5" authorId="0" shapeId="0" xr:uid="{00000000-0006-0000-0100-00000E000000}">
      <text>
        <r>
          <rPr>
            <sz val="10"/>
            <rFont val="Arial"/>
            <family val="2"/>
          </rPr>
          <t>Open REST API</t>
        </r>
      </text>
    </comment>
    <comment ref="Q5" authorId="0" shapeId="0" xr:uid="{00000000-0006-0000-0100-00000F000000}">
      <text>
        <r>
          <rPr>
            <sz val="10"/>
            <rFont val="Arial"/>
            <family val="2"/>
          </rPr>
          <t>Connection to AI assistants (MCP or Copilot)</t>
        </r>
      </text>
    </comment>
  </commentList>
</comments>
</file>

<file path=xl/sharedStrings.xml><?xml version="1.0" encoding="utf-8"?>
<sst xmlns="http://schemas.openxmlformats.org/spreadsheetml/2006/main" count="191" uniqueCount="118">
  <si>
    <t>R&amp;D portfolio management software: vendor profiles</t>
  </si>
  <si>
    <t>Source: ITONICS review, itonics-innovation.com/blog/best-rd-portfolio-management-software. Evidence as of 28 Oct 2026.</t>
  </si>
  <si>
    <t>Rank</t>
  </si>
  <si>
    <t>Tool</t>
  </si>
  <si>
    <t>Score (/10)</t>
  </si>
  <si>
    <t>Best fit and strengths</t>
  </si>
  <si>
    <t>Weaknesses, pricing and security</t>
  </si>
  <si>
    <t>Security</t>
  </si>
  <si>
    <t>ITONICS</t>
  </si>
  <si>
    <t>Best for: Enterprise R&amp;D teams that need grounded market and technology intelligence to drive fund, stop and scale decisions. Prism, the platform's AI, scouts signals, trends, technologies and startups from the web and a curated data lake, creates elements, helps evaluate ideas and technologies, and reviews the portfolio for what to stop, scale or start. Radar, project lists and roadmap views show the same elements from different angles. A visual workflow builder sets phases, gates, criteria and handovers. Dashboards embed Power BI or Tableau, and PowerPoint export uses configurable templates. The API and MCP connect ITONICS to other systems and AI agents.</t>
  </si>
  <si>
    <t>Scenario modeling is undocumented, which costs a third of the balance score. Capacity models run through the Smart Excel property, which binds Excel template cells to element properties in both directions. Pricing: core, professional and enterprise editions, each with unlimited viewing users; pricing starts at $250 per full user per month. Workflow and advanced reporting start at professional. Prism and Roadmap are add-ons. Security: SOC 2 and ISO 27001 certified, with SSO and full audit trails.</t>
  </si>
  <si>
    <t>pass</t>
  </si>
  <si>
    <t>Planview Portfolios</t>
  </si>
  <si>
    <t>Planview Portfolios fits enterprise PMOs that run R&amp;D portfolio management next to IT and business portfolios. Gartner named Planview a Leader in its 2026 Magic Quadrant for Strategic Portfolio Management. Its documentation covers scenario analysis and bubble charts in Planview Advisor. That earns the highest balance score here for portfolio optimization. Its Anvi AI generates PowerPoint and PDF output and connects to external tools through MCP. A new product development solution page lists gated process automation and R&amp;D project ranking.</t>
  </si>
  <si>
    <t>Outside-in intelligence rests on a one-line "Market Insights" claim. The R&amp;D gate and ranking features appear on a solution page only. Reviewers describe a dated interface and performance issues. Pricing is by quote, per user. Planview reports SOC 2 Type 2 and ISO 27001, with SAML SSO.</t>
  </si>
  <si>
    <t>OnePlan</t>
  </si>
  <si>
    <t>OnePlan fits organizations standardized on MS Project, Teams, Planner and Power BI. Its support documentation covers stage-gate configuration step by step. A gate can require the first approver or all approvers, update plan fields and convert an idea into a project. Teams approve projects inside the tools they already use. Power BI report packs cover innovation and project portfolio management. Its Sofia AI ranks projects by risk and recommends what to cancel or defer.</t>
  </si>
  <si>
    <t>External signal intake is absent from public documentation. A rejected gate moves a plan to On Hold, so a kill needs a second step. R&amp;D proof is limited to customer logos. Basic costs $10 per user per month, billed annually, with a five-user minimum. Enterprise adds scenario planning and resource plans by quote. OnePlan claims SOC 2 Type II and ISO 27001; its trust report is gated. Entra ID SSO appears on a reseller listing.</t>
  </si>
  <si>
    <t>Planisware</t>
  </si>
  <si>
    <t>Planisware fits R&amp;D portfolio management teams with complex schedules and skill-based resource management. Gartner named it a Leader in the 2026 Magic Quadrant for Adaptive Project Management and Reporting. Nova targets product development with scoring models, Stage-Gate workflows, what-if analysis and skill-based capacity planning. Its AI features, Prisma and Oscar, add predictive analytics for project risk management. Its integration list includes MCP, Jira, SAP, Teamcenter and Power BI.</t>
  </si>
  <si>
    <t>Most capabilities appear on marketing pages only, which caps their credit. Outside-in intelligence is absent. Reviewers in 2026 report support and stability issues after upgrades. Reviews of Planisware Orchestra cite limited out-of-the-box dashboards. Pricing is by quote. Planisware lists ISO 27001, SOC 1 and SOC 2, TISAX and CSA STAR Level 2. Single sign-on is unconfirmed on public pages.</t>
  </si>
  <si>
    <t>unconfirmed</t>
  </si>
  <si>
    <t>Spreadsheets and homegrown AI</t>
  </si>
  <si>
    <t>Excel with Power BI and Copilot or ChatGPT fits small portfolios with a single owner. These project management tools are flexible, familiar and already licensed. An analyst can ask an AI assistant to summarize market news or prioritize projects from a list.</t>
  </si>
  <si>
    <t>Spreadsheets manage projects well and struggle to govern a portfolio. Governance depends on one person's discipline. Gate history lives in file versions. Status for leadership gets synthesized by hand every quarter. Homegrown agents work only from the files an analyst feeds them each cycle. License costs stay low while analyst hours climb. Security follows your Microsoft tenant.</t>
  </si>
  <si>
    <t>depends on setup</t>
  </si>
  <si>
    <t>Wellspring Accolade</t>
  </si>
  <si>
    <t>Accolade began as a Stage-Gate tool, and Wellspring acquired its maker, Sopheon, in February 2024. It fits teams that run a classic Stage-Gate process for innovation portfolios with a dedicated technology scouting group. Its Technology Scouting module moves validated technologies into the innovation portfolio with traceability. That gives Accolade the second-highest outside-in score here. Accolade Core, launched in May 2025, spans ideation to launch.</t>
  </si>
  <si>
    <t>Scenario planning, PowerPoint export, BI connections and AI features are absent from current public pages. A Capterra reviewer in July 2025 called Stage-Gate setup nearly impossible unless a consultant leads it. Pricing is per module, by quote. Wellspring holds ISO 27001 for its Chicago and Tokyo locations. SOC 2 and SSO are unconfirmed.</t>
  </si>
  <si>
    <t>Planview ProjectAdvantage</t>
  </si>
  <si>
    <t>ProjectAdvantage is the former Sciforma, acquired by Planview in February 2025. It fits growing PMOs that need project management, configurable approval gates and strategy-fit scoring of business cases in one tool. LISI Aerospace runs APQP phase-gates in it. What-if modeling shows how portfolio changes affect resource allocation and budgets.</t>
  </si>
  <si>
    <t>Outside-in intelligence is absent, and public API documentation is missing. Reviewers cite a steep learning curve, heavy admin setup and lag with large datasets. Pricing is by quote. Planview states its certifications at group level, and coverage of ProjectAdvantage is unconfirmed.</t>
  </si>
  <si>
    <t>SharpCloud</t>
  </si>
  <si>
    <t>SharpCloud fits executive teams that want visual roadmaps and portfolio stories on top of existing portfolio management tools. Lumivero acquired it in January 2026 and plans to combine it with @RISK and Predict!. It syncs with Excel, SharePoint, Microsoft Project, Azure DevOps, Jira and Smartsheet. It supports what-if scenarios and offers a REST API.</t>
  </si>
  <si>
    <t>Gate governance, scoring models and signal intake are absent from vendor pages. Its documented scope is visualization and scenarios, so strategic decisions run through connected tools. Pricing is by quote with seat minimums per role. SharpCloud offers SAML SSO and Azure hosting in the US, UK, EU and government regions. Certifications are unconfirmed on vendor pages.</t>
  </si>
  <si>
    <t>Scores: edit the weights (row 3) or the evidence grades (grey cells) and totals recalculate</t>
  </si>
  <si>
    <t>Grades: 1 = documented in product docs, release notes or support articles · 0.75 = marketing page only · 0.5 = partial · 0 = absent from public sources. Weights should sum to 100.</t>
  </si>
  <si>
    <t>Criterion weights</t>
  </si>
  <si>
    <t>← must equal 100</t>
  </si>
  <si>
    <t>Group</t>
  </si>
  <si>
    <t>A1</t>
  </si>
  <si>
    <t>A2</t>
  </si>
  <si>
    <t>A3</t>
  </si>
  <si>
    <t>B1</t>
  </si>
  <si>
    <t>B2</t>
  </si>
  <si>
    <t>B3</t>
  </si>
  <si>
    <t>C1</t>
  </si>
  <si>
    <t>C2</t>
  </si>
  <si>
    <t>C3</t>
  </si>
  <si>
    <t>D1</t>
  </si>
  <si>
    <t>D2</t>
  </si>
  <si>
    <t>D3</t>
  </si>
  <si>
    <t>E1</t>
  </si>
  <si>
    <t>E2</t>
  </si>
  <si>
    <t>E3</t>
  </si>
  <si>
    <t>Outside-in intelligence and AI decision support</t>
  </si>
  <si>
    <t>Stage-gate governance and scoring</t>
  </si>
  <si>
    <t>Portfolio balance, scenarios and capacity</t>
  </si>
  <si>
    <t>Board-ready reporting</t>
  </si>
  <si>
    <t>Integration and AI connectivity</t>
  </si>
  <si>
    <t>Total (/10)</t>
  </si>
  <si>
    <t>Outside-in</t>
  </si>
  <si>
    <t>Pass</t>
  </si>
  <si>
    <t>Inside</t>
  </si>
  <si>
    <t>Depends on setup</t>
  </si>
  <si>
    <t>Unconfirmed</t>
  </si>
  <si>
    <t>Ties: Spreadsheets and homegrown AI (44.1) ranks above Wellspring Accolade (43.8) on the unrounded score.</t>
  </si>
  <si>
    <t>Scoring criteria and checks</t>
  </si>
  <si>
    <t>Check</t>
  </si>
  <si>
    <t>Criterion</t>
  </si>
  <si>
    <t>Weight</t>
  </si>
  <si>
    <t>What earns credit</t>
  </si>
  <si>
    <t>Scans external signals (trends, technologies, patents, startups) inside the platform</t>
  </si>
  <si>
    <t>Links external signals to named portfolio projects</t>
  </si>
  <si>
    <t>AI recommends stop, defer or scale decisions on the portfolio</t>
  </si>
  <si>
    <t>Configurable stage-gate workflow with gate criteria</t>
  </si>
  <si>
    <t>Configurable scoring or rating models</t>
  </si>
  <si>
    <t>Idea and business-case intake into the pipeline</t>
  </si>
  <si>
    <t>Portfolio balance view (bubble chart or matrix)</t>
  </si>
  <si>
    <t>Scenario or what-if modeling</t>
  </si>
  <si>
    <t>Resource capacity planning</t>
  </si>
  <si>
    <t>Configurable executive dashboards</t>
  </si>
  <si>
    <t>PowerPoint or PDF export of portfolio views</t>
  </si>
  <si>
    <t>BI connection (Power BI, Tableau)</t>
  </si>
  <si>
    <t>Excel import and export</t>
  </si>
  <si>
    <t>Open REST API</t>
  </si>
  <si>
    <t>Connection to AI assistants (MCP or Copilot)</t>
  </si>
  <si>
    <t>Security gate: pass when the vendor publicly states SOC 2 or ISO 27001 and single sign-on. Evidence window: Oct 2023 to Oct 2026.</t>
  </si>
  <si>
    <t>Demo checklist: ask every vendor to show these on your own data</t>
  </si>
  <si>
    <t>Fill the grey cells per vendor: Shown / Partly / Not shown, plus notes. Example row 4 shows the format.</t>
  </si>
  <si>
    <t>Area</t>
  </si>
  <si>
    <t>Ask the vendor to …</t>
  </si>
  <si>
    <t>Notes</t>
  </si>
  <si>
    <t>Example: show a patent signal linked to a project</t>
  </si>
  <si>
    <t>Shown</t>
  </si>
  <si>
    <t>Partly</t>
  </si>
  <si>
    <t>Not shown</t>
  </si>
  <si>
    <t>Linked via relation; alert sent to owner</t>
  </si>
  <si>
    <t>Show a technology or patent signal entering the system and linked to a named project.</t>
  </si>
  <si>
    <t>Show the AI recommending stop, defer or scale on a real project, with its reasoning.</t>
  </si>
  <si>
    <t>Show how signals stay relevant to our focus fields after month three.</t>
  </si>
  <si>
    <t>Governance</t>
  </si>
  <si>
    <t>Configure a gate with our criteria live in the demo.</t>
  </si>
  <si>
    <t>Record a kill decision and show where the decision history lives.</t>
  </si>
  <si>
    <t>Import an idea or business case from our current intake form.</t>
  </si>
  <si>
    <t>Balance and capacity</t>
  </si>
  <si>
    <t>Show a portfolio balance view across horizons and business units.</t>
  </si>
  <si>
    <t>Run a what-if: stop one program and show the freed capacity.</t>
  </si>
  <si>
    <t>Load our Excel capacity model and show how it stays in sync.</t>
  </si>
  <si>
    <t>Reporting</t>
  </si>
  <si>
    <t>Produce a steering committee deck from live data in under five minutes.</t>
  </si>
  <si>
    <t>Connect a Power BI dashboard to the portfolio data.</t>
  </si>
  <si>
    <t>Integration</t>
  </si>
  <si>
    <t>Import our existing project Excel and map the fields.</t>
  </si>
  <si>
    <t>Show API documentation and an AI assistant (Copilot, Claude) querying the portfolio.</t>
  </si>
  <si>
    <t>Provide SOC 2 or ISO 27001 reports, SSO setup and hosting regions.</t>
  </si>
  <si>
    <t>Commercial</t>
  </si>
  <si>
    <t>Offer a trial on our own data and a phased start with one use 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</si>
</sst>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charset val="1"/>
    </font>
    <font>
      <b/>
      <sz val="14"/>
      <name val="Arial"/>
      <charset val="1"/>
    </font>
    <font>
      <sz val="9"/>
      <color rgb="FF6B6B6B"/>
      <name val="Arial"/>
      <charset val="1"/>
    </font>
    <font>
      <b/>
      <sz val="10"/>
      <color rgb="FFFFFFFF"/>
      <name val="Arial"/>
      <charset val="1"/>
    </font>
    <font>
      <sz val="10"/>
      <name val="Arial"/>
      <charset val="1"/>
    </font>
    <font>
      <b/>
      <sz val="10"/>
      <name val="Arial"/>
      <charset val="1"/>
    </font>
    <font>
      <sz val="10"/>
      <color rgb="FF0000FF"/>
      <name val="Arial"/>
      <charset val="1"/>
    </font>
    <font>
      <sz val="10"/>
      <name val="Arial"/>
      <family val="2"/>
    </font>
  </fonts>
  <fills count="4">
    <fill>
      <patternFill patternType="none"/>
    </fill>
    <fill>
      <patternFill patternType="gray125"/>
    </fill>
    <fill>
      <patternFill patternType="solid">
        <fgColor rgb="FF111111"/>
        <bgColor rgb="FF000000"/>
      </patternFill>
    </fill>
    <fill>
      <patternFill patternType="solid">
        <fgColor rgb="FFF4F4F4"/>
        <bgColor rgb="FFFFFFFF"/>
      </patternFill>
    </fill>
  </fills>
  <borders count="2">
    <border>
      <left/>
      <right/>
      <top/>
      <bottom/>
      <diagonal/>
    </border>
    <border>
      <left/>
      <right/>
      <top/>
      <bottom style="thin">
        <color rgb="FFE4E4E4"/>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2" borderId="0" xfId="0" applyFont="1" applyFill="1" applyAlignment="1">
      <alignment vertical="center" wrapText="1"/>
    </xf>
    <xf numFmtId="0" fontId="4" fillId="0" borderId="1" xfId="0" applyFont="1" applyBorder="1" applyAlignment="1">
      <alignment vertical="top" wrapText="1"/>
    </xf>
    <xf numFmtId="0" fontId="5" fillId="0" borderId="1" xfId="0" applyFont="1" applyBorder="1" applyAlignment="1">
      <alignment vertical="top" wrapText="1"/>
    </xf>
    <xf numFmtId="164" fontId="4" fillId="0" borderId="1" xfId="0" applyNumberFormat="1" applyFont="1" applyBorder="1" applyAlignment="1">
      <alignment vertical="top" wrapText="1"/>
    </xf>
    <xf numFmtId="0" fontId="5" fillId="0" borderId="0" xfId="0" applyFont="1"/>
    <xf numFmtId="0" fontId="6" fillId="3" borderId="0" xfId="0" applyFont="1" applyFill="1"/>
    <xf numFmtId="0" fontId="4" fillId="0" borderId="0" xfId="0" applyFont="1"/>
    <xf numFmtId="2" fontId="6" fillId="3" borderId="0" xfId="0" applyNumberFormat="1" applyFont="1" applyFill="1"/>
    <xf numFmtId="164" fontId="4" fillId="0" borderId="0" xfId="0" applyNumberFormat="1" applyFont="1"/>
    <xf numFmtId="164" fontId="5" fillId="0" borderId="0" xfId="0" applyNumberFormat="1" applyFont="1"/>
    <xf numFmtId="0" fontId="2" fillId="0" borderId="0" xfId="0" applyFont="1" applyAlignment="1">
      <alignment vertical="top" wrapText="1"/>
    </xf>
    <xf numFmtId="0" fontId="5" fillId="0" borderId="1" xfId="0" applyFont="1" applyBorder="1"/>
    <xf numFmtId="0" fontId="6" fillId="3" borderId="1" xfId="0" applyFont="1" applyFill="1" applyBorder="1"/>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4F4F4"/>
      <rgbColor rgb="FFCCFFFF"/>
      <rgbColor rgb="FF660066"/>
      <rgbColor rgb="FFFF8080"/>
      <rgbColor rgb="FF0066CC"/>
      <rgbColor rgb="FFE4E4E4"/>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B6B"/>
      <rgbColor rgb="FF969696"/>
      <rgbColor rgb="FF003366"/>
      <rgbColor rgb="FF339966"/>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zoomScaleNormal="100" workbookViewId="0">
      <pane xSplit="2" ySplit="4" topLeftCell="C5" activePane="bottomRight" state="frozen"/>
      <selection pane="topRight" activeCell="C1" sqref="C1"/>
      <selection pane="bottomLeft" activeCell="A5" sqref="A5"/>
      <selection pane="bottomRight"/>
    </sheetView>
  </sheetViews>
  <sheetFormatPr baseColWidth="10" defaultColWidth="8.7109375" defaultRowHeight="15" x14ac:dyDescent="0.25"/>
  <cols>
    <col min="1" max="1" width="7" customWidth="1"/>
    <col min="2" max="2" width="28" customWidth="1"/>
    <col min="3" max="3" width="11" customWidth="1"/>
    <col min="4" max="5" width="70" customWidth="1"/>
    <col min="6" max="6" width="16" customWidth="1"/>
  </cols>
  <sheetData>
    <row r="1" spans="1:6" ht="17.25" customHeight="1" x14ac:dyDescent="0.25">
      <c r="A1" s="1" t="s">
        <v>0</v>
      </c>
    </row>
    <row r="2" spans="1:6" ht="15" customHeight="1" x14ac:dyDescent="0.25">
      <c r="A2" s="2" t="s">
        <v>1</v>
      </c>
    </row>
    <row r="4" spans="1:6" ht="15" customHeight="1" x14ac:dyDescent="0.25">
      <c r="A4" s="3" t="s">
        <v>2</v>
      </c>
      <c r="B4" s="3" t="s">
        <v>3</v>
      </c>
      <c r="C4" s="3" t="s">
        <v>4</v>
      </c>
      <c r="D4" s="3" t="s">
        <v>5</v>
      </c>
      <c r="E4" s="3" t="s">
        <v>6</v>
      </c>
      <c r="F4" s="3" t="s">
        <v>7</v>
      </c>
    </row>
    <row r="5" spans="1:6" ht="90.75" customHeight="1" x14ac:dyDescent="0.25">
      <c r="A5" s="4">
        <f>INDEX(Scores!$X$6:$X$13,MATCH(B5,Scores!$A$6:$A$13,0))</f>
        <v>1</v>
      </c>
      <c r="B5" s="5" t="s">
        <v>8</v>
      </c>
      <c r="C5" s="6">
        <f>INDEX(Scores!$W$6:$W$13,MATCH(B5,Scores!$A$6:$A$13,0))</f>
        <v>9</v>
      </c>
      <c r="D5" s="4" t="s">
        <v>9</v>
      </c>
      <c r="E5" s="4" t="s">
        <v>10</v>
      </c>
      <c r="F5" s="4" t="s">
        <v>11</v>
      </c>
    </row>
    <row r="6" spans="1:6" ht="79.5" customHeight="1" x14ac:dyDescent="0.25">
      <c r="A6" s="4">
        <f>INDEX(Scores!$X$6:$X$13,MATCH(B6,Scores!$A$6:$A$13,0))</f>
        <v>2</v>
      </c>
      <c r="B6" s="5" t="s">
        <v>12</v>
      </c>
      <c r="C6" s="6">
        <f>INDEX(Scores!$W$6:$W$13,MATCH(B6,Scores!$A$6:$A$13,0))</f>
        <v>6.958333333333333</v>
      </c>
      <c r="D6" s="4" t="s">
        <v>13</v>
      </c>
      <c r="E6" s="4" t="s">
        <v>14</v>
      </c>
      <c r="F6" s="4" t="s">
        <v>11</v>
      </c>
    </row>
    <row r="7" spans="1:6" ht="68.25" customHeight="1" x14ac:dyDescent="0.25">
      <c r="A7" s="4">
        <f>INDEX(Scores!$X$6:$X$13,MATCH(B7,Scores!$A$6:$A$13,0))</f>
        <v>3</v>
      </c>
      <c r="B7" s="5" t="s">
        <v>15</v>
      </c>
      <c r="C7" s="6">
        <f>INDEX(Scores!$W$6:$W$13,MATCH(B7,Scores!$A$6:$A$13,0))</f>
        <v>5.9166666666666661</v>
      </c>
      <c r="D7" s="4" t="s">
        <v>16</v>
      </c>
      <c r="E7" s="4" t="s">
        <v>17</v>
      </c>
      <c r="F7" s="4" t="s">
        <v>11</v>
      </c>
    </row>
    <row r="8" spans="1:6" ht="68.25" customHeight="1" x14ac:dyDescent="0.25">
      <c r="A8" s="4">
        <f>INDEX(Scores!$X$6:$X$13,MATCH(B8,Scores!$A$6:$A$13,0))</f>
        <v>4</v>
      </c>
      <c r="B8" s="5" t="s">
        <v>18</v>
      </c>
      <c r="C8" s="6">
        <f>INDEX(Scores!$W$6:$W$13,MATCH(B8,Scores!$A$6:$A$13,0))</f>
        <v>5</v>
      </c>
      <c r="D8" s="4" t="s">
        <v>19</v>
      </c>
      <c r="E8" s="4" t="s">
        <v>20</v>
      </c>
      <c r="F8" s="4" t="s">
        <v>21</v>
      </c>
    </row>
    <row r="9" spans="1:6" ht="57" customHeight="1" x14ac:dyDescent="0.25">
      <c r="A9" s="4">
        <f>INDEX(Scores!$X$6:$X$13,MATCH(B9,Scores!$A$6:$A$13,0))</f>
        <v>5</v>
      </c>
      <c r="B9" s="5" t="s">
        <v>22</v>
      </c>
      <c r="C9" s="6">
        <f>INDEX(Scores!$W$6:$W$13,MATCH(B9,Scores!$A$6:$A$13,0))</f>
        <v>4.4166666666666661</v>
      </c>
      <c r="D9" s="4" t="s">
        <v>23</v>
      </c>
      <c r="E9" s="4" t="s">
        <v>24</v>
      </c>
      <c r="F9" s="4" t="s">
        <v>25</v>
      </c>
    </row>
    <row r="10" spans="1:6" ht="68.25" customHeight="1" x14ac:dyDescent="0.25">
      <c r="A10" s="4">
        <f>INDEX(Scores!$X$6:$X$13,MATCH(B10,Scores!$A$6:$A$13,0))</f>
        <v>6</v>
      </c>
      <c r="B10" s="5" t="s">
        <v>26</v>
      </c>
      <c r="C10" s="6">
        <f>INDEX(Scores!$W$6:$W$13,MATCH(B10,Scores!$A$6:$A$13,0))</f>
        <v>4.375</v>
      </c>
      <c r="D10" s="4" t="s">
        <v>27</v>
      </c>
      <c r="E10" s="4" t="s">
        <v>28</v>
      </c>
      <c r="F10" s="4" t="s">
        <v>21</v>
      </c>
    </row>
    <row r="11" spans="1:6" ht="57" customHeight="1" x14ac:dyDescent="0.25">
      <c r="A11" s="4">
        <f>INDEX(Scores!$X$6:$X$13,MATCH(B11,Scores!$A$6:$A$13,0))</f>
        <v>7</v>
      </c>
      <c r="B11" s="5" t="s">
        <v>29</v>
      </c>
      <c r="C11" s="6">
        <f>INDEX(Scores!$W$6:$W$13,MATCH(B11,Scores!$A$6:$A$13,0))</f>
        <v>3.75</v>
      </c>
      <c r="D11" s="4" t="s">
        <v>30</v>
      </c>
      <c r="E11" s="4" t="s">
        <v>31</v>
      </c>
      <c r="F11" s="4" t="s">
        <v>21</v>
      </c>
    </row>
    <row r="12" spans="1:6" ht="57" customHeight="1" x14ac:dyDescent="0.25">
      <c r="A12" s="4">
        <f>INDEX(Scores!$X$6:$X$13,MATCH(B12,Scores!$A$6:$A$13,0))</f>
        <v>8</v>
      </c>
      <c r="B12" s="5" t="s">
        <v>32</v>
      </c>
      <c r="C12" s="6">
        <f>INDEX(Scores!$W$6:$W$13,MATCH(B12,Scores!$A$6:$A$13,0))</f>
        <v>2.958333333333333</v>
      </c>
      <c r="D12" s="4" t="s">
        <v>33</v>
      </c>
      <c r="E12" s="4" t="s">
        <v>34</v>
      </c>
      <c r="F12" s="4" t="s">
        <v>21</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5"/>
  <sheetViews>
    <sheetView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7109375" defaultRowHeight="15" x14ac:dyDescent="0.25"/>
  <cols>
    <col min="1" max="1" width="30" customWidth="1"/>
    <col min="2" max="2" width="11" customWidth="1"/>
    <col min="3" max="17" width="6" customWidth="1"/>
    <col min="18" max="22" width="16" customWidth="1"/>
    <col min="23" max="23" width="11" customWidth="1"/>
    <col min="24" max="24" width="7" customWidth="1"/>
    <col min="25" max="25" width="16" customWidth="1"/>
  </cols>
  <sheetData>
    <row r="1" spans="1:25" ht="17.25" customHeight="1" x14ac:dyDescent="0.25">
      <c r="A1" s="1" t="s">
        <v>35</v>
      </c>
    </row>
    <row r="2" spans="1:25" ht="15" customHeight="1" x14ac:dyDescent="0.25">
      <c r="A2" s="2" t="s">
        <v>36</v>
      </c>
    </row>
    <row r="3" spans="1:25" ht="15" customHeight="1" x14ac:dyDescent="0.25">
      <c r="A3" s="7" t="s">
        <v>37</v>
      </c>
      <c r="R3" s="8">
        <v>25</v>
      </c>
      <c r="S3" s="8">
        <v>25</v>
      </c>
      <c r="T3" s="8">
        <v>20</v>
      </c>
      <c r="U3" s="8">
        <v>15</v>
      </c>
      <c r="V3" s="8">
        <v>15</v>
      </c>
      <c r="W3" s="7">
        <f>SUM(R3:V3)</f>
        <v>100</v>
      </c>
      <c r="X3" s="2" t="s">
        <v>38</v>
      </c>
    </row>
    <row r="5" spans="1:25" ht="60" customHeight="1" x14ac:dyDescent="0.25">
      <c r="A5" s="3" t="s">
        <v>3</v>
      </c>
      <c r="B5" s="3" t="s">
        <v>39</v>
      </c>
      <c r="C5" s="3" t="s">
        <v>40</v>
      </c>
      <c r="D5" s="3" t="s">
        <v>41</v>
      </c>
      <c r="E5" s="3" t="s">
        <v>42</v>
      </c>
      <c r="F5" s="3" t="s">
        <v>43</v>
      </c>
      <c r="G5" s="3" t="s">
        <v>44</v>
      </c>
      <c r="H5" s="3" t="s">
        <v>45</v>
      </c>
      <c r="I5" s="3" t="s">
        <v>46</v>
      </c>
      <c r="J5" s="3" t="s">
        <v>47</v>
      </c>
      <c r="K5" s="3" t="s">
        <v>48</v>
      </c>
      <c r="L5" s="3" t="s">
        <v>49</v>
      </c>
      <c r="M5" s="3" t="s">
        <v>50</v>
      </c>
      <c r="N5" s="3" t="s">
        <v>51</v>
      </c>
      <c r="O5" s="3" t="s">
        <v>52</v>
      </c>
      <c r="P5" s="3" t="s">
        <v>53</v>
      </c>
      <c r="Q5" s="3" t="s">
        <v>54</v>
      </c>
      <c r="R5" s="3" t="s">
        <v>55</v>
      </c>
      <c r="S5" s="3" t="s">
        <v>56</v>
      </c>
      <c r="T5" s="3" t="s">
        <v>57</v>
      </c>
      <c r="U5" s="3" t="s">
        <v>58</v>
      </c>
      <c r="V5" s="3" t="s">
        <v>59</v>
      </c>
      <c r="W5" s="3" t="s">
        <v>60</v>
      </c>
      <c r="X5" s="3" t="s">
        <v>2</v>
      </c>
      <c r="Y5" s="3" t="s">
        <v>7</v>
      </c>
    </row>
    <row r="6" spans="1:25" ht="15" customHeight="1" x14ac:dyDescent="0.25">
      <c r="A6" s="7" t="s">
        <v>8</v>
      </c>
      <c r="B6" s="9" t="s">
        <v>61</v>
      </c>
      <c r="C6" s="10">
        <v>1</v>
      </c>
      <c r="D6" s="10">
        <v>1</v>
      </c>
      <c r="E6" s="10">
        <v>1</v>
      </c>
      <c r="F6" s="10">
        <v>1</v>
      </c>
      <c r="G6" s="10">
        <v>1</v>
      </c>
      <c r="H6" s="10">
        <v>1</v>
      </c>
      <c r="I6" s="10">
        <v>1</v>
      </c>
      <c r="J6" s="10">
        <v>0</v>
      </c>
      <c r="K6" s="10">
        <v>0.5</v>
      </c>
      <c r="L6" s="10">
        <v>1</v>
      </c>
      <c r="M6" s="10">
        <v>1</v>
      </c>
      <c r="N6" s="10">
        <v>1</v>
      </c>
      <c r="O6" s="10">
        <v>1</v>
      </c>
      <c r="P6" s="10">
        <v>1</v>
      </c>
      <c r="Q6" s="10">
        <v>1</v>
      </c>
      <c r="R6" s="11">
        <f t="shared" ref="R6:R13" si="0">AVERAGE(C6:E6)*R$3</f>
        <v>25</v>
      </c>
      <c r="S6" s="11">
        <f t="shared" ref="S6:S13" si="1">AVERAGE(F6:H6)*S$3</f>
        <v>25</v>
      </c>
      <c r="T6" s="11">
        <f t="shared" ref="T6:T13" si="2">AVERAGE(I6:K6)*T$3</f>
        <v>10</v>
      </c>
      <c r="U6" s="11">
        <f t="shared" ref="U6:U13" si="3">AVERAGE(L6:N6)*U$3</f>
        <v>15</v>
      </c>
      <c r="V6" s="11">
        <f t="shared" ref="V6:V13" si="4">AVERAGE(O6:Q6)*V$3</f>
        <v>15</v>
      </c>
      <c r="W6" s="12">
        <f t="shared" ref="W6:W13" si="5">SUM(R6:V6)/10</f>
        <v>9</v>
      </c>
      <c r="X6" s="9">
        <f t="shared" ref="X6:X13" si="6">RANK(W6,$W$6:$W$13)</f>
        <v>1</v>
      </c>
      <c r="Y6" s="9" t="s">
        <v>62</v>
      </c>
    </row>
    <row r="7" spans="1:25" ht="15" customHeight="1" x14ac:dyDescent="0.25">
      <c r="A7" s="7" t="s">
        <v>12</v>
      </c>
      <c r="B7" s="9" t="s">
        <v>63</v>
      </c>
      <c r="C7" s="10">
        <v>0.5</v>
      </c>
      <c r="D7" s="10">
        <v>0</v>
      </c>
      <c r="E7" s="10">
        <v>0.5</v>
      </c>
      <c r="F7" s="10">
        <v>0.75</v>
      </c>
      <c r="G7" s="10">
        <v>0.75</v>
      </c>
      <c r="H7" s="10">
        <v>0.5</v>
      </c>
      <c r="I7" s="10">
        <v>1</v>
      </c>
      <c r="J7" s="10">
        <v>1</v>
      </c>
      <c r="K7" s="10">
        <v>0.75</v>
      </c>
      <c r="L7" s="10">
        <v>0.75</v>
      </c>
      <c r="M7" s="10">
        <v>1</v>
      </c>
      <c r="N7" s="10">
        <v>0.75</v>
      </c>
      <c r="O7" s="10">
        <v>1</v>
      </c>
      <c r="P7" s="10">
        <v>0.75</v>
      </c>
      <c r="Q7" s="10">
        <v>1</v>
      </c>
      <c r="R7" s="11">
        <f t="shared" si="0"/>
        <v>8.3333333333333321</v>
      </c>
      <c r="S7" s="11">
        <f t="shared" si="1"/>
        <v>16.666666666666664</v>
      </c>
      <c r="T7" s="11">
        <f t="shared" si="2"/>
        <v>18.333333333333332</v>
      </c>
      <c r="U7" s="11">
        <f t="shared" si="3"/>
        <v>12.5</v>
      </c>
      <c r="V7" s="11">
        <f t="shared" si="4"/>
        <v>13.75</v>
      </c>
      <c r="W7" s="12">
        <f t="shared" si="5"/>
        <v>6.958333333333333</v>
      </c>
      <c r="X7" s="9">
        <f t="shared" si="6"/>
        <v>2</v>
      </c>
      <c r="Y7" s="9" t="s">
        <v>62</v>
      </c>
    </row>
    <row r="8" spans="1:25" ht="15" customHeight="1" x14ac:dyDescent="0.25">
      <c r="A8" s="7" t="s">
        <v>15</v>
      </c>
      <c r="B8" s="9" t="s">
        <v>63</v>
      </c>
      <c r="C8" s="10">
        <v>0</v>
      </c>
      <c r="D8" s="10">
        <v>0</v>
      </c>
      <c r="E8" s="10">
        <v>0.75</v>
      </c>
      <c r="F8" s="10">
        <v>1</v>
      </c>
      <c r="G8" s="10">
        <v>0.75</v>
      </c>
      <c r="H8" s="10">
        <v>1</v>
      </c>
      <c r="I8" s="10">
        <v>0</v>
      </c>
      <c r="J8" s="10">
        <v>0.75</v>
      </c>
      <c r="K8" s="10">
        <v>0.75</v>
      </c>
      <c r="L8" s="10">
        <v>0.75</v>
      </c>
      <c r="M8" s="10">
        <v>0</v>
      </c>
      <c r="N8" s="10">
        <v>1</v>
      </c>
      <c r="O8" s="10">
        <v>0.5</v>
      </c>
      <c r="P8" s="10">
        <v>0.75</v>
      </c>
      <c r="Q8" s="10">
        <v>1</v>
      </c>
      <c r="R8" s="11">
        <f t="shared" si="0"/>
        <v>6.25</v>
      </c>
      <c r="S8" s="11">
        <f t="shared" si="1"/>
        <v>22.916666666666664</v>
      </c>
      <c r="T8" s="11">
        <f t="shared" si="2"/>
        <v>10</v>
      </c>
      <c r="U8" s="11">
        <f t="shared" si="3"/>
        <v>8.75</v>
      </c>
      <c r="V8" s="11">
        <f t="shared" si="4"/>
        <v>11.25</v>
      </c>
      <c r="W8" s="12">
        <f t="shared" si="5"/>
        <v>5.9166666666666661</v>
      </c>
      <c r="X8" s="9">
        <f t="shared" si="6"/>
        <v>3</v>
      </c>
      <c r="Y8" s="9" t="s">
        <v>62</v>
      </c>
    </row>
    <row r="9" spans="1:25" ht="15" customHeight="1" x14ac:dyDescent="0.25">
      <c r="A9" s="7" t="s">
        <v>18</v>
      </c>
      <c r="B9" s="9" t="s">
        <v>63</v>
      </c>
      <c r="C9" s="10">
        <v>0</v>
      </c>
      <c r="D9" s="10">
        <v>0</v>
      </c>
      <c r="E9" s="10">
        <v>0</v>
      </c>
      <c r="F9" s="10">
        <v>0.75</v>
      </c>
      <c r="G9" s="10">
        <v>0.75</v>
      </c>
      <c r="H9" s="10">
        <v>0.75</v>
      </c>
      <c r="I9" s="10">
        <v>0</v>
      </c>
      <c r="J9" s="10">
        <v>0.75</v>
      </c>
      <c r="K9" s="10">
        <v>0.75</v>
      </c>
      <c r="L9" s="10">
        <v>0.75</v>
      </c>
      <c r="M9" s="10">
        <v>0.5</v>
      </c>
      <c r="N9" s="10">
        <v>0.75</v>
      </c>
      <c r="O9" s="10">
        <v>0.75</v>
      </c>
      <c r="P9" s="10">
        <v>0.75</v>
      </c>
      <c r="Q9" s="10">
        <v>0.75</v>
      </c>
      <c r="R9" s="11">
        <f t="shared" si="0"/>
        <v>0</v>
      </c>
      <c r="S9" s="11">
        <f t="shared" si="1"/>
        <v>18.75</v>
      </c>
      <c r="T9" s="11">
        <f t="shared" si="2"/>
        <v>10</v>
      </c>
      <c r="U9" s="11">
        <f t="shared" si="3"/>
        <v>10</v>
      </c>
      <c r="V9" s="11">
        <f t="shared" si="4"/>
        <v>11.25</v>
      </c>
      <c r="W9" s="12">
        <f t="shared" si="5"/>
        <v>5</v>
      </c>
      <c r="X9" s="9">
        <f t="shared" si="6"/>
        <v>4</v>
      </c>
      <c r="Y9" s="9" t="s">
        <v>62</v>
      </c>
    </row>
    <row r="10" spans="1:25" ht="15" customHeight="1" x14ac:dyDescent="0.25">
      <c r="A10" s="7" t="s">
        <v>22</v>
      </c>
      <c r="B10" s="9" t="s">
        <v>63</v>
      </c>
      <c r="C10" s="10">
        <v>0.5</v>
      </c>
      <c r="D10" s="10">
        <v>0</v>
      </c>
      <c r="E10" s="10">
        <v>0.5</v>
      </c>
      <c r="F10" s="10">
        <v>0</v>
      </c>
      <c r="G10" s="10">
        <v>0.5</v>
      </c>
      <c r="H10" s="10">
        <v>0.5</v>
      </c>
      <c r="I10" s="10">
        <v>0.5</v>
      </c>
      <c r="J10" s="10">
        <v>0.5</v>
      </c>
      <c r="K10" s="10">
        <v>0.5</v>
      </c>
      <c r="L10" s="10">
        <v>0.5</v>
      </c>
      <c r="M10" s="10">
        <v>0</v>
      </c>
      <c r="N10" s="10">
        <v>1</v>
      </c>
      <c r="O10" s="10">
        <v>1</v>
      </c>
      <c r="P10" s="10">
        <v>0</v>
      </c>
      <c r="Q10" s="10">
        <v>1</v>
      </c>
      <c r="R10" s="11">
        <f t="shared" si="0"/>
        <v>8.3333333333333321</v>
      </c>
      <c r="S10" s="11">
        <f t="shared" si="1"/>
        <v>8.3333333333333321</v>
      </c>
      <c r="T10" s="11">
        <f t="shared" si="2"/>
        <v>10</v>
      </c>
      <c r="U10" s="11">
        <f t="shared" si="3"/>
        <v>7.5</v>
      </c>
      <c r="V10" s="11">
        <f t="shared" si="4"/>
        <v>10</v>
      </c>
      <c r="W10" s="12">
        <f t="shared" si="5"/>
        <v>4.4166666666666661</v>
      </c>
      <c r="X10" s="9">
        <f t="shared" si="6"/>
        <v>5</v>
      </c>
      <c r="Y10" s="9" t="s">
        <v>64</v>
      </c>
    </row>
    <row r="11" spans="1:25" ht="15" customHeight="1" x14ac:dyDescent="0.25">
      <c r="A11" s="7" t="s">
        <v>26</v>
      </c>
      <c r="B11" s="9" t="s">
        <v>61</v>
      </c>
      <c r="C11" s="10">
        <v>0.75</v>
      </c>
      <c r="D11" s="10">
        <v>0.75</v>
      </c>
      <c r="E11" s="10">
        <v>0</v>
      </c>
      <c r="F11" s="10">
        <v>0.75</v>
      </c>
      <c r="G11" s="10">
        <v>0.5</v>
      </c>
      <c r="H11" s="10">
        <v>0.75</v>
      </c>
      <c r="I11" s="10">
        <v>0</v>
      </c>
      <c r="J11" s="10">
        <v>0</v>
      </c>
      <c r="K11" s="10">
        <v>0.5</v>
      </c>
      <c r="L11" s="10">
        <v>0.75</v>
      </c>
      <c r="M11" s="10">
        <v>0</v>
      </c>
      <c r="N11" s="10">
        <v>0</v>
      </c>
      <c r="O11" s="10">
        <v>0.75</v>
      </c>
      <c r="P11" s="10">
        <v>0.75</v>
      </c>
      <c r="Q11" s="10">
        <v>0</v>
      </c>
      <c r="R11" s="11">
        <f t="shared" si="0"/>
        <v>12.5</v>
      </c>
      <c r="S11" s="11">
        <f t="shared" si="1"/>
        <v>16.666666666666664</v>
      </c>
      <c r="T11" s="11">
        <f t="shared" si="2"/>
        <v>3.333333333333333</v>
      </c>
      <c r="U11" s="11">
        <f t="shared" si="3"/>
        <v>3.75</v>
      </c>
      <c r="V11" s="11">
        <f t="shared" si="4"/>
        <v>7.5</v>
      </c>
      <c r="W11" s="12">
        <f t="shared" si="5"/>
        <v>4.375</v>
      </c>
      <c r="X11" s="9">
        <f t="shared" si="6"/>
        <v>6</v>
      </c>
      <c r="Y11" s="9" t="s">
        <v>65</v>
      </c>
    </row>
    <row r="12" spans="1:25" ht="15" customHeight="1" x14ac:dyDescent="0.25">
      <c r="A12" s="7" t="s">
        <v>29</v>
      </c>
      <c r="B12" s="9" t="s">
        <v>63</v>
      </c>
      <c r="C12" s="10">
        <v>0</v>
      </c>
      <c r="D12" s="10">
        <v>0</v>
      </c>
      <c r="E12" s="10">
        <v>0</v>
      </c>
      <c r="F12" s="10">
        <v>0.75</v>
      </c>
      <c r="G12" s="10">
        <v>0.75</v>
      </c>
      <c r="H12" s="10">
        <v>0.75</v>
      </c>
      <c r="I12" s="10">
        <v>0</v>
      </c>
      <c r="J12" s="10">
        <v>0.75</v>
      </c>
      <c r="K12" s="10">
        <v>0.75</v>
      </c>
      <c r="L12" s="10">
        <v>0.75</v>
      </c>
      <c r="M12" s="10">
        <v>0</v>
      </c>
      <c r="N12" s="10">
        <v>0.5</v>
      </c>
      <c r="O12" s="10">
        <v>0</v>
      </c>
      <c r="P12" s="10">
        <v>0</v>
      </c>
      <c r="Q12" s="10">
        <v>0.5</v>
      </c>
      <c r="R12" s="11">
        <f t="shared" si="0"/>
        <v>0</v>
      </c>
      <c r="S12" s="11">
        <f t="shared" si="1"/>
        <v>18.75</v>
      </c>
      <c r="T12" s="11">
        <f t="shared" si="2"/>
        <v>10</v>
      </c>
      <c r="U12" s="11">
        <f t="shared" si="3"/>
        <v>6.25</v>
      </c>
      <c r="V12" s="11">
        <f t="shared" si="4"/>
        <v>2.5</v>
      </c>
      <c r="W12" s="12">
        <f t="shared" si="5"/>
        <v>3.75</v>
      </c>
      <c r="X12" s="9">
        <f t="shared" si="6"/>
        <v>7</v>
      </c>
      <c r="Y12" s="9" t="s">
        <v>65</v>
      </c>
    </row>
    <row r="13" spans="1:25" ht="15" customHeight="1" x14ac:dyDescent="0.25">
      <c r="A13" s="7" t="s">
        <v>32</v>
      </c>
      <c r="B13" s="9" t="s">
        <v>63</v>
      </c>
      <c r="C13" s="10">
        <v>0</v>
      </c>
      <c r="D13" s="10">
        <v>0</v>
      </c>
      <c r="E13" s="10">
        <v>0</v>
      </c>
      <c r="F13" s="10">
        <v>0</v>
      </c>
      <c r="G13" s="10">
        <v>0</v>
      </c>
      <c r="H13" s="10">
        <v>0</v>
      </c>
      <c r="I13" s="10">
        <v>0.5</v>
      </c>
      <c r="J13" s="10">
        <v>0.75</v>
      </c>
      <c r="K13" s="10">
        <v>0.75</v>
      </c>
      <c r="L13" s="10">
        <v>0.75</v>
      </c>
      <c r="M13" s="10">
        <v>0.5</v>
      </c>
      <c r="N13" s="10">
        <v>0.5</v>
      </c>
      <c r="O13" s="10">
        <v>0.75</v>
      </c>
      <c r="P13" s="10">
        <v>0.75</v>
      </c>
      <c r="Q13" s="10">
        <v>0</v>
      </c>
      <c r="R13" s="11">
        <f t="shared" si="0"/>
        <v>0</v>
      </c>
      <c r="S13" s="11">
        <f t="shared" si="1"/>
        <v>0</v>
      </c>
      <c r="T13" s="11">
        <f t="shared" si="2"/>
        <v>13.333333333333332</v>
      </c>
      <c r="U13" s="11">
        <f t="shared" si="3"/>
        <v>8.75</v>
      </c>
      <c r="V13" s="11">
        <f t="shared" si="4"/>
        <v>7.5</v>
      </c>
      <c r="W13" s="12">
        <f t="shared" si="5"/>
        <v>2.958333333333333</v>
      </c>
      <c r="X13" s="9">
        <f t="shared" si="6"/>
        <v>8</v>
      </c>
      <c r="Y13" s="9" t="s">
        <v>65</v>
      </c>
    </row>
    <row r="15" spans="1:25" ht="15" customHeight="1" x14ac:dyDescent="0.25">
      <c r="A15" s="2" t="s">
        <v>66</v>
      </c>
    </row>
  </sheetData>
  <pageMargins left="0.75" right="0.75" top="1" bottom="1" header="0.511811023622047" footer="0.511811023622047"/>
  <pageSetup paperSize="9"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
  <sheetViews>
    <sheetView zoomScaleNormal="100" workbookViewId="0">
      <pane ySplit="3" topLeftCell="A4" activePane="bottomLeft" state="frozen"/>
      <selection pane="bottomLeft"/>
    </sheetView>
  </sheetViews>
  <sheetFormatPr baseColWidth="10" defaultColWidth="8.7109375" defaultRowHeight="15" x14ac:dyDescent="0.25"/>
  <cols>
    <col min="1" max="1" width="8" customWidth="1"/>
    <col min="2" max="2" width="44" customWidth="1"/>
    <col min="3" max="3" width="9" customWidth="1"/>
    <col min="4" max="4" width="70" customWidth="1"/>
  </cols>
  <sheetData>
    <row r="1" spans="1:4" ht="17.25" customHeight="1" x14ac:dyDescent="0.25">
      <c r="A1" s="1" t="s">
        <v>67</v>
      </c>
    </row>
    <row r="3" spans="1:4" ht="15" customHeight="1" x14ac:dyDescent="0.25">
      <c r="A3" s="3" t="s">
        <v>68</v>
      </c>
      <c r="B3" s="3" t="s">
        <v>69</v>
      </c>
      <c r="C3" s="3" t="s">
        <v>70</v>
      </c>
      <c r="D3" s="3" t="s">
        <v>71</v>
      </c>
    </row>
    <row r="4" spans="1:4" ht="15" customHeight="1" x14ac:dyDescent="0.25">
      <c r="A4" s="5" t="s">
        <v>40</v>
      </c>
      <c r="B4" s="4" t="s">
        <v>55</v>
      </c>
      <c r="C4" s="4">
        <f>Scores!R$3</f>
        <v>25</v>
      </c>
      <c r="D4" s="4" t="s">
        <v>72</v>
      </c>
    </row>
    <row r="5" spans="1:4" ht="15" customHeight="1" x14ac:dyDescent="0.25">
      <c r="A5" s="5" t="s">
        <v>41</v>
      </c>
      <c r="B5" s="4" t="s">
        <v>55</v>
      </c>
      <c r="C5" s="4">
        <f>Scores!R$3</f>
        <v>25</v>
      </c>
      <c r="D5" s="4" t="s">
        <v>73</v>
      </c>
    </row>
    <row r="6" spans="1:4" ht="15" customHeight="1" x14ac:dyDescent="0.25">
      <c r="A6" s="5" t="s">
        <v>42</v>
      </c>
      <c r="B6" s="4" t="s">
        <v>55</v>
      </c>
      <c r="C6" s="4">
        <f>Scores!R$3</f>
        <v>25</v>
      </c>
      <c r="D6" s="4" t="s">
        <v>74</v>
      </c>
    </row>
    <row r="7" spans="1:4" ht="15" customHeight="1" x14ac:dyDescent="0.25">
      <c r="A7" s="5" t="s">
        <v>43</v>
      </c>
      <c r="B7" s="4" t="s">
        <v>56</v>
      </c>
      <c r="C7" s="4">
        <f>Scores!S$3</f>
        <v>25</v>
      </c>
      <c r="D7" s="4" t="s">
        <v>75</v>
      </c>
    </row>
    <row r="8" spans="1:4" ht="15" customHeight="1" x14ac:dyDescent="0.25">
      <c r="A8" s="5" t="s">
        <v>44</v>
      </c>
      <c r="B8" s="4" t="s">
        <v>56</v>
      </c>
      <c r="C8" s="4">
        <f>Scores!S$3</f>
        <v>25</v>
      </c>
      <c r="D8" s="4" t="s">
        <v>76</v>
      </c>
    </row>
    <row r="9" spans="1:4" ht="15" customHeight="1" x14ac:dyDescent="0.25">
      <c r="A9" s="5" t="s">
        <v>45</v>
      </c>
      <c r="B9" s="4" t="s">
        <v>56</v>
      </c>
      <c r="C9" s="4">
        <f>Scores!S$3</f>
        <v>25</v>
      </c>
      <c r="D9" s="4" t="s">
        <v>77</v>
      </c>
    </row>
    <row r="10" spans="1:4" ht="15" customHeight="1" x14ac:dyDescent="0.25">
      <c r="A10" s="5" t="s">
        <v>46</v>
      </c>
      <c r="B10" s="4" t="s">
        <v>57</v>
      </c>
      <c r="C10" s="4">
        <f>Scores!T$3</f>
        <v>20</v>
      </c>
      <c r="D10" s="4" t="s">
        <v>78</v>
      </c>
    </row>
    <row r="11" spans="1:4" ht="15" customHeight="1" x14ac:dyDescent="0.25">
      <c r="A11" s="5" t="s">
        <v>47</v>
      </c>
      <c r="B11" s="4" t="s">
        <v>57</v>
      </c>
      <c r="C11" s="4">
        <f>Scores!T$3</f>
        <v>20</v>
      </c>
      <c r="D11" s="4" t="s">
        <v>79</v>
      </c>
    </row>
    <row r="12" spans="1:4" ht="15" customHeight="1" x14ac:dyDescent="0.25">
      <c r="A12" s="5" t="s">
        <v>48</v>
      </c>
      <c r="B12" s="4" t="s">
        <v>57</v>
      </c>
      <c r="C12" s="4">
        <f>Scores!T$3</f>
        <v>20</v>
      </c>
      <c r="D12" s="4" t="s">
        <v>80</v>
      </c>
    </row>
    <row r="13" spans="1:4" ht="15" customHeight="1" x14ac:dyDescent="0.25">
      <c r="A13" s="5" t="s">
        <v>49</v>
      </c>
      <c r="B13" s="4" t="s">
        <v>58</v>
      </c>
      <c r="C13" s="4">
        <f>Scores!U$3</f>
        <v>15</v>
      </c>
      <c r="D13" s="4" t="s">
        <v>81</v>
      </c>
    </row>
    <row r="14" spans="1:4" ht="15" customHeight="1" x14ac:dyDescent="0.25">
      <c r="A14" s="5" t="s">
        <v>50</v>
      </c>
      <c r="B14" s="4" t="s">
        <v>58</v>
      </c>
      <c r="C14" s="4">
        <f>Scores!U$3</f>
        <v>15</v>
      </c>
      <c r="D14" s="4" t="s">
        <v>82</v>
      </c>
    </row>
    <row r="15" spans="1:4" ht="15" customHeight="1" x14ac:dyDescent="0.25">
      <c r="A15" s="5" t="s">
        <v>51</v>
      </c>
      <c r="B15" s="4" t="s">
        <v>58</v>
      </c>
      <c r="C15" s="4">
        <f>Scores!U$3</f>
        <v>15</v>
      </c>
      <c r="D15" s="4" t="s">
        <v>83</v>
      </c>
    </row>
    <row r="16" spans="1:4" ht="15" customHeight="1" x14ac:dyDescent="0.25">
      <c r="A16" s="5" t="s">
        <v>52</v>
      </c>
      <c r="B16" s="4" t="s">
        <v>59</v>
      </c>
      <c r="C16" s="4">
        <f>Scores!V$3</f>
        <v>15</v>
      </c>
      <c r="D16" s="4" t="s">
        <v>84</v>
      </c>
    </row>
    <row r="17" spans="1:4" ht="15" customHeight="1" x14ac:dyDescent="0.25">
      <c r="A17" s="5" t="s">
        <v>53</v>
      </c>
      <c r="B17" s="4" t="s">
        <v>59</v>
      </c>
      <c r="C17" s="4">
        <f>Scores!V$3</f>
        <v>15</v>
      </c>
      <c r="D17" s="4" t="s">
        <v>85</v>
      </c>
    </row>
    <row r="18" spans="1:4" ht="15" customHeight="1" x14ac:dyDescent="0.25">
      <c r="A18" s="5" t="s">
        <v>54</v>
      </c>
      <c r="B18" s="4" t="s">
        <v>59</v>
      </c>
      <c r="C18" s="4">
        <f>Scores!V$3</f>
        <v>15</v>
      </c>
      <c r="D18" s="4" t="s">
        <v>86</v>
      </c>
    </row>
    <row r="20" spans="1:4" ht="15" customHeight="1" x14ac:dyDescent="0.25">
      <c r="A20" s="2" t="s">
        <v>87</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9"/>
  <sheetViews>
    <sheetView tabSelected="1" zoomScaleNormal="100" workbookViewId="0">
      <pane xSplit="2" ySplit="4" topLeftCell="C5" activePane="bottomRight" state="frozen"/>
      <selection pane="topRight" activeCell="C1" sqref="C1"/>
      <selection pane="bottomLeft" activeCell="A5" sqref="A5"/>
      <selection pane="bottomRight"/>
    </sheetView>
  </sheetViews>
  <sheetFormatPr baseColWidth="10" defaultColWidth="8.7109375" defaultRowHeight="15" x14ac:dyDescent="0.25"/>
  <cols>
    <col min="1" max="1" width="20" customWidth="1"/>
    <col min="2" max="2" width="62" customWidth="1"/>
    <col min="3" max="6" width="14" customWidth="1"/>
    <col min="7" max="7" width="36" customWidth="1"/>
  </cols>
  <sheetData>
    <row r="1" spans="1:7" ht="17.25" customHeight="1" x14ac:dyDescent="0.25">
      <c r="A1" s="1" t="s">
        <v>88</v>
      </c>
    </row>
    <row r="2" spans="1:7" ht="15" customHeight="1" x14ac:dyDescent="0.25">
      <c r="A2" s="2" t="s">
        <v>89</v>
      </c>
    </row>
    <row r="3" spans="1:7" ht="23.25" customHeight="1" x14ac:dyDescent="0.25">
      <c r="A3" s="3" t="s">
        <v>90</v>
      </c>
      <c r="B3" s="3" t="s">
        <v>91</v>
      </c>
      <c r="C3" s="3" t="s">
        <v>8</v>
      </c>
      <c r="D3" s="3" t="s">
        <v>12</v>
      </c>
      <c r="E3" s="3" t="s">
        <v>15</v>
      </c>
      <c r="F3" s="3" t="s">
        <v>18</v>
      </c>
      <c r="G3" s="3" t="s">
        <v>92</v>
      </c>
    </row>
    <row r="4" spans="1:7" ht="15" customHeight="1" x14ac:dyDescent="0.25">
      <c r="A4" s="13" t="s">
        <v>61</v>
      </c>
      <c r="B4" s="13" t="s">
        <v>93</v>
      </c>
      <c r="C4" s="13" t="s">
        <v>94</v>
      </c>
      <c r="D4" s="13" t="s">
        <v>95</v>
      </c>
      <c r="E4" s="13" t="s">
        <v>96</v>
      </c>
      <c r="F4" s="13" t="s">
        <v>96</v>
      </c>
      <c r="G4" s="13" t="s">
        <v>97</v>
      </c>
    </row>
    <row r="5" spans="1:7" ht="23.25" customHeight="1" x14ac:dyDescent="0.25">
      <c r="A5" s="14" t="s">
        <v>61</v>
      </c>
      <c r="B5" s="4" t="s">
        <v>98</v>
      </c>
      <c r="C5" s="15"/>
      <c r="D5" s="15"/>
      <c r="E5" s="15"/>
      <c r="F5" s="15"/>
      <c r="G5" s="15"/>
    </row>
    <row r="6" spans="1:7" ht="23.25" customHeight="1" x14ac:dyDescent="0.25">
      <c r="A6" s="14" t="s">
        <v>61</v>
      </c>
      <c r="B6" s="4" t="s">
        <v>99</v>
      </c>
      <c r="C6" s="15"/>
      <c r="D6" s="15"/>
      <c r="E6" s="15"/>
      <c r="F6" s="15"/>
      <c r="G6" s="15"/>
    </row>
    <row r="7" spans="1:7" ht="15" customHeight="1" x14ac:dyDescent="0.25">
      <c r="A7" s="14" t="s">
        <v>61</v>
      </c>
      <c r="B7" s="4" t="s">
        <v>100</v>
      </c>
      <c r="C7" s="15"/>
      <c r="D7" s="15"/>
      <c r="E7" s="15"/>
      <c r="F7" s="15"/>
      <c r="G7" s="15"/>
    </row>
    <row r="8" spans="1:7" ht="15" customHeight="1" x14ac:dyDescent="0.25">
      <c r="A8" s="14" t="s">
        <v>101</v>
      </c>
      <c r="B8" s="4" t="s">
        <v>102</v>
      </c>
      <c r="C8" s="15"/>
      <c r="D8" s="15"/>
      <c r="E8" s="15"/>
      <c r="F8" s="15"/>
      <c r="G8" s="15"/>
    </row>
    <row r="9" spans="1:7" ht="15" customHeight="1" x14ac:dyDescent="0.25">
      <c r="A9" s="14" t="s">
        <v>101</v>
      </c>
      <c r="B9" s="4" t="s">
        <v>103</v>
      </c>
      <c r="C9" s="15"/>
      <c r="D9" s="15"/>
      <c r="E9" s="15"/>
      <c r="F9" s="15"/>
      <c r="G9" s="15"/>
    </row>
    <row r="10" spans="1:7" ht="15" customHeight="1" x14ac:dyDescent="0.25">
      <c r="A10" s="14" t="s">
        <v>101</v>
      </c>
      <c r="B10" s="4" t="s">
        <v>104</v>
      </c>
      <c r="C10" s="15"/>
      <c r="D10" s="15"/>
      <c r="E10" s="15"/>
      <c r="F10" s="15"/>
      <c r="G10" s="15"/>
    </row>
    <row r="11" spans="1:7" ht="15" customHeight="1" x14ac:dyDescent="0.25">
      <c r="A11" s="14" t="s">
        <v>105</v>
      </c>
      <c r="B11" s="4" t="s">
        <v>106</v>
      </c>
      <c r="C11" s="15"/>
      <c r="D11" s="15"/>
      <c r="E11" s="15"/>
      <c r="F11" s="15"/>
      <c r="G11" s="15"/>
    </row>
    <row r="12" spans="1:7" ht="15" customHeight="1" x14ac:dyDescent="0.25">
      <c r="A12" s="14" t="s">
        <v>105</v>
      </c>
      <c r="B12" s="4" t="s">
        <v>107</v>
      </c>
      <c r="C12" s="15"/>
      <c r="D12" s="15"/>
      <c r="E12" s="15"/>
      <c r="F12" s="15"/>
      <c r="G12" s="15"/>
    </row>
    <row r="13" spans="1:7" ht="15" customHeight="1" x14ac:dyDescent="0.25">
      <c r="A13" s="14" t="s">
        <v>105</v>
      </c>
      <c r="B13" s="4" t="s">
        <v>108</v>
      </c>
      <c r="C13" s="15"/>
      <c r="D13" s="15"/>
      <c r="E13" s="15"/>
      <c r="F13" s="15"/>
      <c r="G13" s="15"/>
    </row>
    <row r="14" spans="1:7" ht="15" customHeight="1" x14ac:dyDescent="0.25">
      <c r="A14" s="14" t="s">
        <v>109</v>
      </c>
      <c r="B14" s="4" t="s">
        <v>110</v>
      </c>
      <c r="C14" s="15"/>
      <c r="D14" s="15"/>
      <c r="E14" s="15"/>
      <c r="F14" s="15"/>
      <c r="G14" s="15"/>
    </row>
    <row r="15" spans="1:7" ht="15" customHeight="1" x14ac:dyDescent="0.25">
      <c r="A15" s="14" t="s">
        <v>109</v>
      </c>
      <c r="B15" s="4" t="s">
        <v>111</v>
      </c>
      <c r="C15" s="15"/>
      <c r="D15" s="15"/>
      <c r="E15" s="15"/>
      <c r="F15" s="15"/>
      <c r="G15" s="15"/>
    </row>
    <row r="16" spans="1:7" ht="15" customHeight="1" x14ac:dyDescent="0.25">
      <c r="A16" s="14" t="s">
        <v>112</v>
      </c>
      <c r="B16" s="4" t="s">
        <v>113</v>
      </c>
      <c r="C16" s="15"/>
      <c r="D16" s="15"/>
      <c r="E16" s="15"/>
      <c r="F16" s="15"/>
      <c r="G16" s="15"/>
    </row>
    <row r="17" spans="1:7" ht="23.25" customHeight="1" x14ac:dyDescent="0.25">
      <c r="A17" s="14" t="s">
        <v>112</v>
      </c>
      <c r="B17" s="4" t="s">
        <v>114</v>
      </c>
      <c r="C17" s="15"/>
      <c r="D17" s="15"/>
      <c r="E17" s="15"/>
      <c r="F17" s="15"/>
      <c r="G17" s="15"/>
    </row>
    <row r="18" spans="1:7" ht="15" customHeight="1" x14ac:dyDescent="0.25">
      <c r="A18" s="14" t="s">
        <v>7</v>
      </c>
      <c r="B18" s="4" t="s">
        <v>115</v>
      </c>
      <c r="C18" s="15"/>
      <c r="D18" s="15"/>
      <c r="E18" s="15"/>
      <c r="F18" s="15"/>
      <c r="G18" s="15"/>
    </row>
    <row r="19" spans="1:7" ht="15" customHeight="1" x14ac:dyDescent="0.25">
      <c r="A19" s="14" t="s">
        <v>116</v>
      </c>
      <c r="B19" s="4" t="s">
        <v>117</v>
      </c>
      <c r="C19" s="15"/>
      <c r="D19" s="15"/>
      <c r="E19" s="15"/>
      <c r="F19" s="15"/>
      <c r="G19" s="15"/>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Vendor profiles</vt:lpstr>
      <vt:lpstr>Scores</vt:lpstr>
      <vt:lpstr>Criteria</vt:lpstr>
      <vt:lpstr>Demo 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Tassilo Henike</cp:lastModifiedBy>
  <cp:revision>0</cp:revision>
  <dcterms:created xsi:type="dcterms:W3CDTF">2026-10-28T16:39:27Z</dcterms:created>
  <dcterms:modified xsi:type="dcterms:W3CDTF">2026-10-29T10:02:58Z</dcterms:modified>
  <dc:language>en-US</dc:language>
</cp:coreProperties>
</file>