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ssilo.henike\Downloads\"/>
    </mc:Choice>
  </mc:AlternateContent>
  <xr:revisionPtr revIDLastSave="0" documentId="8_{4B7E87BC-3B72-444B-B3A4-D7AB059F5090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Technology Roadmap" sheetId="4" r:id="rId1"/>
    <sheet name="Product Roadmap" sheetId="1" r:id="rId2"/>
    <sheet name="Strategy Roadmap" sheetId="3" r:id="rId3"/>
    <sheet name="Project Roadmap" sheetId="5" r:id="rId4"/>
  </sheets>
  <definedNames>
    <definedName name="_xlnm.Print_Area" localSheetId="1">'Product Roadmap'!$A$1:$AU$51</definedName>
    <definedName name="_xlnm.Print_Area" localSheetId="3">'Project Roadmap'!$A$1:$BI$40</definedName>
    <definedName name="_xlnm.Print_Area" localSheetId="2">'Strategy Roadmap'!$A$1:$BK$45</definedName>
    <definedName name="_xlnm.Print_Area" localSheetId="0">'Technology Roadmap'!$A$1:$AD$43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" i="5" l="1"/>
  <c r="I8" i="5"/>
  <c r="J8" i="5"/>
  <c r="J7" i="5" s="1"/>
  <c r="K8" i="5"/>
  <c r="L8" i="5" s="1"/>
  <c r="M8" i="5"/>
  <c r="N8" i="5" s="1"/>
  <c r="N19" i="5" s="1"/>
  <c r="O8" i="5"/>
  <c r="O33" i="5" s="1"/>
  <c r="I11" i="5"/>
  <c r="J11" i="5"/>
  <c r="K11" i="5"/>
  <c r="I12" i="5"/>
  <c r="J12" i="5"/>
  <c r="K12" i="5"/>
  <c r="M12" i="5"/>
  <c r="I13" i="5"/>
  <c r="J13" i="5"/>
  <c r="K13" i="5"/>
  <c r="I14" i="5"/>
  <c r="J14" i="5"/>
  <c r="K14" i="5"/>
  <c r="I15" i="5"/>
  <c r="J15" i="5"/>
  <c r="K15" i="5"/>
  <c r="M15" i="5"/>
  <c r="I18" i="5"/>
  <c r="J18" i="5"/>
  <c r="K18" i="5"/>
  <c r="M18" i="5"/>
  <c r="I19" i="5"/>
  <c r="J19" i="5"/>
  <c r="K19" i="5"/>
  <c r="M19" i="5"/>
  <c r="I20" i="5"/>
  <c r="J20" i="5"/>
  <c r="K20" i="5"/>
  <c r="M20" i="5"/>
  <c r="I21" i="5"/>
  <c r="J21" i="5"/>
  <c r="K21" i="5"/>
  <c r="M21" i="5"/>
  <c r="I22" i="5"/>
  <c r="J22" i="5"/>
  <c r="K22" i="5"/>
  <c r="M22" i="5"/>
  <c r="I25" i="5"/>
  <c r="J25" i="5"/>
  <c r="K25" i="5"/>
  <c r="M25" i="5"/>
  <c r="I26" i="5"/>
  <c r="J26" i="5"/>
  <c r="K26" i="5"/>
  <c r="M26" i="5"/>
  <c r="I27" i="5"/>
  <c r="J27" i="5"/>
  <c r="K27" i="5"/>
  <c r="L27" i="5"/>
  <c r="M27" i="5"/>
  <c r="O27" i="5"/>
  <c r="I28" i="5"/>
  <c r="J28" i="5"/>
  <c r="K28" i="5"/>
  <c r="L28" i="5"/>
  <c r="M28" i="5"/>
  <c r="I29" i="5"/>
  <c r="J29" i="5"/>
  <c r="K29" i="5"/>
  <c r="L29" i="5"/>
  <c r="M29" i="5"/>
  <c r="N29" i="5"/>
  <c r="O29" i="5"/>
  <c r="I30" i="5"/>
  <c r="J30" i="5"/>
  <c r="K30" i="5"/>
  <c r="L30" i="5"/>
  <c r="M30" i="5"/>
  <c r="O30" i="5"/>
  <c r="I33" i="5"/>
  <c r="J33" i="5"/>
  <c r="K33" i="5"/>
  <c r="L33" i="5"/>
  <c r="M33" i="5"/>
  <c r="N33" i="5"/>
  <c r="I34" i="5"/>
  <c r="J34" i="5"/>
  <c r="K34" i="5"/>
  <c r="L34" i="5"/>
  <c r="M34" i="5"/>
  <c r="N34" i="5"/>
  <c r="I35" i="5"/>
  <c r="J35" i="5"/>
  <c r="K35" i="5"/>
  <c r="L35" i="5"/>
  <c r="M35" i="5"/>
  <c r="N35" i="5"/>
  <c r="O35" i="5"/>
  <c r="I36" i="5"/>
  <c r="J36" i="5"/>
  <c r="K36" i="5"/>
  <c r="L36" i="5"/>
  <c r="M36" i="5"/>
  <c r="N36" i="5"/>
  <c r="I37" i="5"/>
  <c r="J37" i="5"/>
  <c r="K37" i="5"/>
  <c r="L37" i="5"/>
  <c r="M37" i="5"/>
  <c r="N37" i="5"/>
  <c r="O37" i="5"/>
  <c r="I39" i="5"/>
  <c r="J39" i="5"/>
  <c r="K39" i="5"/>
  <c r="L39" i="5"/>
  <c r="M39" i="5"/>
  <c r="N39" i="5"/>
  <c r="J6" i="4"/>
  <c r="N6" i="4"/>
  <c r="R6" i="4"/>
  <c r="V6" i="4"/>
  <c r="Z6" i="4"/>
  <c r="J8" i="4"/>
  <c r="K8" i="4"/>
  <c r="K11" i="4" s="1"/>
  <c r="J11" i="4"/>
  <c r="J12" i="4"/>
  <c r="J13" i="4"/>
  <c r="J14" i="4"/>
  <c r="K14" i="4"/>
  <c r="J15" i="4"/>
  <c r="J16" i="4"/>
  <c r="K16" i="4"/>
  <c r="J19" i="4"/>
  <c r="J20" i="4"/>
  <c r="K20" i="4"/>
  <c r="J21" i="4"/>
  <c r="J22" i="4"/>
  <c r="K22" i="4"/>
  <c r="J23" i="4"/>
  <c r="J24" i="4"/>
  <c r="K24" i="4"/>
  <c r="J27" i="4"/>
  <c r="J28" i="4"/>
  <c r="K28" i="4"/>
  <c r="J29" i="4"/>
  <c r="J30" i="4"/>
  <c r="K30" i="4"/>
  <c r="J31" i="4"/>
  <c r="J32" i="4"/>
  <c r="K32" i="4"/>
  <c r="J35" i="4"/>
  <c r="J36" i="4"/>
  <c r="K36" i="4"/>
  <c r="J37" i="4"/>
  <c r="J38" i="4"/>
  <c r="K38" i="4"/>
  <c r="J39" i="4"/>
  <c r="J40" i="4"/>
  <c r="K40" i="4"/>
  <c r="M42" i="4"/>
  <c r="Q42" i="4"/>
  <c r="U42" i="4"/>
  <c r="Y42" i="4"/>
  <c r="AC42" i="4"/>
  <c r="I7" i="3"/>
  <c r="J7" i="3"/>
  <c r="I8" i="3"/>
  <c r="J8" i="3"/>
  <c r="K8" i="3"/>
  <c r="K12" i="3" s="1"/>
  <c r="I11" i="3"/>
  <c r="J11" i="3"/>
  <c r="I12" i="3"/>
  <c r="J12" i="3"/>
  <c r="I13" i="3"/>
  <c r="J13" i="3"/>
  <c r="I14" i="3"/>
  <c r="J14" i="3"/>
  <c r="K14" i="3"/>
  <c r="I17" i="3"/>
  <c r="J17" i="3"/>
  <c r="I18" i="3"/>
  <c r="J18" i="3"/>
  <c r="K18" i="3"/>
  <c r="I19" i="3"/>
  <c r="J19" i="3"/>
  <c r="I20" i="3"/>
  <c r="J20" i="3"/>
  <c r="K20" i="3"/>
  <c r="I21" i="3"/>
  <c r="J21" i="3"/>
  <c r="I22" i="3"/>
  <c r="J22" i="3"/>
  <c r="I23" i="3"/>
  <c r="J23" i="3"/>
  <c r="I26" i="3"/>
  <c r="J26" i="3"/>
  <c r="K26" i="3"/>
  <c r="I27" i="3"/>
  <c r="J27" i="3"/>
  <c r="K27" i="3"/>
  <c r="I28" i="3"/>
  <c r="J28" i="3"/>
  <c r="K28" i="3"/>
  <c r="I29" i="3"/>
  <c r="J29" i="3"/>
  <c r="K29" i="3"/>
  <c r="I30" i="3"/>
  <c r="J30" i="3"/>
  <c r="K30" i="3"/>
  <c r="I31" i="3"/>
  <c r="J31" i="3"/>
  <c r="K31" i="3"/>
  <c r="I32" i="3"/>
  <c r="J32" i="3"/>
  <c r="K32" i="3"/>
  <c r="I33" i="3"/>
  <c r="J33" i="3"/>
  <c r="K33" i="3"/>
  <c r="I34" i="3"/>
  <c r="J34" i="3"/>
  <c r="K34" i="3"/>
  <c r="I37" i="3"/>
  <c r="J37" i="3"/>
  <c r="K37" i="3"/>
  <c r="I38" i="3"/>
  <c r="J38" i="3"/>
  <c r="K38" i="3"/>
  <c r="I39" i="3"/>
  <c r="J39" i="3"/>
  <c r="K39" i="3"/>
  <c r="I40" i="3"/>
  <c r="J40" i="3"/>
  <c r="K40" i="3"/>
  <c r="I41" i="3"/>
  <c r="J41" i="3"/>
  <c r="K41" i="3"/>
  <c r="I42" i="3"/>
  <c r="J42" i="3"/>
  <c r="K42" i="3"/>
  <c r="I48" i="1"/>
  <c r="I47" i="1"/>
  <c r="I46" i="1"/>
  <c r="I45" i="1"/>
  <c r="I44" i="1"/>
  <c r="I43" i="1"/>
  <c r="I42" i="1"/>
  <c r="I39" i="1"/>
  <c r="I38" i="1"/>
  <c r="I37" i="1"/>
  <c r="I36" i="1"/>
  <c r="I35" i="1"/>
  <c r="I34" i="1"/>
  <c r="I31" i="1"/>
  <c r="I30" i="1"/>
  <c r="I29" i="1"/>
  <c r="I28" i="1"/>
  <c r="I27" i="1"/>
  <c r="I26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K8" i="1"/>
  <c r="K17" i="1" s="1"/>
  <c r="AI6" i="1"/>
  <c r="W6" i="1"/>
  <c r="K6" i="1"/>
  <c r="O39" i="5" l="1"/>
  <c r="O36" i="5"/>
  <c r="O34" i="5"/>
  <c r="O28" i="5"/>
  <c r="O20" i="5"/>
  <c r="P8" i="5"/>
  <c r="O12" i="5"/>
  <c r="O13" i="5"/>
  <c r="O18" i="5"/>
  <c r="O15" i="5"/>
  <c r="O14" i="5"/>
  <c r="O26" i="5"/>
  <c r="O25" i="5"/>
  <c r="O7" i="5"/>
  <c r="O22" i="5"/>
  <c r="O21" i="5"/>
  <c r="O19" i="5"/>
  <c r="O11" i="5"/>
  <c r="N15" i="5"/>
  <c r="N14" i="5"/>
  <c r="N26" i="5"/>
  <c r="N28" i="5"/>
  <c r="N30" i="5"/>
  <c r="N25" i="5"/>
  <c r="N7" i="5"/>
  <c r="N22" i="5"/>
  <c r="N21" i="5"/>
  <c r="N11" i="5"/>
  <c r="N20" i="5"/>
  <c r="N27" i="5"/>
  <c r="N12" i="5"/>
  <c r="N13" i="5"/>
  <c r="N18" i="5"/>
  <c r="M7" i="5"/>
  <c r="M11" i="5"/>
  <c r="M13" i="5"/>
  <c r="L7" i="5"/>
  <c r="L11" i="5"/>
  <c r="L13" i="5"/>
  <c r="L15" i="5"/>
  <c r="L19" i="5"/>
  <c r="L21" i="5"/>
  <c r="L25" i="5"/>
  <c r="L12" i="5"/>
  <c r="L14" i="5"/>
  <c r="L18" i="5"/>
  <c r="L20" i="5"/>
  <c r="L22" i="5"/>
  <c r="L26" i="5"/>
  <c r="K7" i="5"/>
  <c r="M14" i="5"/>
  <c r="L8" i="4"/>
  <c r="K12" i="4"/>
  <c r="K39" i="4"/>
  <c r="K37" i="4"/>
  <c r="K35" i="4"/>
  <c r="K31" i="4"/>
  <c r="K29" i="4"/>
  <c r="K27" i="4"/>
  <c r="K23" i="4"/>
  <c r="K21" i="4"/>
  <c r="K19" i="4"/>
  <c r="K15" i="4"/>
  <c r="K13" i="4"/>
  <c r="K7" i="3"/>
  <c r="K11" i="3"/>
  <c r="K13" i="3"/>
  <c r="K17" i="3"/>
  <c r="K19" i="3"/>
  <c r="K21" i="3"/>
  <c r="K23" i="3"/>
  <c r="L8" i="3"/>
  <c r="K22" i="3"/>
  <c r="K11" i="1"/>
  <c r="K13" i="1"/>
  <c r="K43" i="1"/>
  <c r="K31" i="1"/>
  <c r="K46" i="1"/>
  <c r="K50" i="1"/>
  <c r="K44" i="1"/>
  <c r="K34" i="1"/>
  <c r="K47" i="1"/>
  <c r="K42" i="1"/>
  <c r="K45" i="1"/>
  <c r="K48" i="1"/>
  <c r="K29" i="1"/>
  <c r="K19" i="1"/>
  <c r="K39" i="1"/>
  <c r="K38" i="1"/>
  <c r="K37" i="1"/>
  <c r="K35" i="1"/>
  <c r="K28" i="1"/>
  <c r="K22" i="1"/>
  <c r="K27" i="1"/>
  <c r="K30" i="1"/>
  <c r="K23" i="1"/>
  <c r="K36" i="1"/>
  <c r="K26" i="1"/>
  <c r="K20" i="1"/>
  <c r="K15" i="1"/>
  <c r="L8" i="1"/>
  <c r="K12" i="1"/>
  <c r="K16" i="1"/>
  <c r="K18" i="1"/>
  <c r="K21" i="1"/>
  <c r="K7" i="1"/>
  <c r="K14" i="1"/>
  <c r="P12" i="5" l="1"/>
  <c r="P14" i="5"/>
  <c r="P18" i="5"/>
  <c r="P20" i="5"/>
  <c r="P22" i="5"/>
  <c r="Q8" i="5"/>
  <c r="P7" i="5"/>
  <c r="P11" i="5"/>
  <c r="P13" i="5"/>
  <c r="P15" i="5"/>
  <c r="P19" i="5"/>
  <c r="P21" i="5"/>
  <c r="P25" i="5"/>
  <c r="P26" i="5"/>
  <c r="P27" i="5"/>
  <c r="P29" i="5"/>
  <c r="P30" i="5"/>
  <c r="P35" i="5"/>
  <c r="P33" i="5"/>
  <c r="P28" i="5"/>
  <c r="P39" i="5"/>
  <c r="P37" i="5"/>
  <c r="P34" i="5"/>
  <c r="P36" i="5"/>
  <c r="M8" i="4"/>
  <c r="L11" i="4"/>
  <c r="L13" i="4"/>
  <c r="L15" i="4"/>
  <c r="L19" i="4"/>
  <c r="L21" i="4"/>
  <c r="L23" i="4"/>
  <c r="L27" i="4"/>
  <c r="L29" i="4"/>
  <c r="L31" i="4"/>
  <c r="L35" i="4"/>
  <c r="L37" i="4"/>
  <c r="L39" i="4"/>
  <c r="L12" i="4"/>
  <c r="L14" i="4"/>
  <c r="L16" i="4"/>
  <c r="L20" i="4"/>
  <c r="L22" i="4"/>
  <c r="L24" i="4"/>
  <c r="L28" i="4"/>
  <c r="L30" i="4"/>
  <c r="L32" i="4"/>
  <c r="L36" i="4"/>
  <c r="L38" i="4"/>
  <c r="L40" i="4"/>
  <c r="M8" i="3"/>
  <c r="L7" i="3"/>
  <c r="L11" i="3"/>
  <c r="L13" i="3"/>
  <c r="L17" i="3"/>
  <c r="L12" i="3"/>
  <c r="L14" i="3"/>
  <c r="L18" i="3"/>
  <c r="L21" i="3"/>
  <c r="L27" i="3"/>
  <c r="L29" i="3"/>
  <c r="L31" i="3"/>
  <c r="L33" i="3"/>
  <c r="L19" i="3"/>
  <c r="L20" i="3"/>
  <c r="L23" i="3"/>
  <c r="L26" i="3"/>
  <c r="L28" i="3"/>
  <c r="L32" i="3"/>
  <c r="L22" i="3"/>
  <c r="L40" i="3"/>
  <c r="L42" i="3"/>
  <c r="L39" i="3"/>
  <c r="L41" i="3"/>
  <c r="L34" i="3"/>
  <c r="L30" i="3"/>
  <c r="L37" i="3"/>
  <c r="L38" i="3"/>
  <c r="L46" i="1"/>
  <c r="L36" i="1"/>
  <c r="L50" i="1"/>
  <c r="L47" i="1"/>
  <c r="L37" i="1"/>
  <c r="L45" i="1"/>
  <c r="L48" i="1"/>
  <c r="L44" i="1"/>
  <c r="L39" i="1"/>
  <c r="L38" i="1"/>
  <c r="L35" i="1"/>
  <c r="L31" i="1"/>
  <c r="L28" i="1"/>
  <c r="L22" i="1"/>
  <c r="L42" i="1"/>
  <c r="L27" i="1"/>
  <c r="L17" i="1"/>
  <c r="L30" i="1"/>
  <c r="L23" i="1"/>
  <c r="L34" i="1"/>
  <c r="L43" i="1"/>
  <c r="L29" i="1"/>
  <c r="L19" i="1"/>
  <c r="L21" i="1"/>
  <c r="L12" i="1"/>
  <c r="L11" i="1"/>
  <c r="L18" i="1"/>
  <c r="L16" i="1"/>
  <c r="L15" i="1"/>
  <c r="M8" i="1"/>
  <c r="L20" i="1"/>
  <c r="L13" i="1"/>
  <c r="L26" i="1"/>
  <c r="L14" i="1"/>
  <c r="L7" i="1"/>
  <c r="Q12" i="5" l="1"/>
  <c r="Q19" i="5"/>
  <c r="Q27" i="5"/>
  <c r="Q29" i="5"/>
  <c r="Q33" i="5"/>
  <c r="Q13" i="5"/>
  <c r="Q18" i="5"/>
  <c r="Q15" i="5"/>
  <c r="Q14" i="5"/>
  <c r="Q7" i="5"/>
  <c r="Q22" i="5"/>
  <c r="R8" i="5"/>
  <c r="Q11" i="5"/>
  <c r="Q20" i="5"/>
  <c r="Q34" i="5"/>
  <c r="Q36" i="5"/>
  <c r="Q25" i="5"/>
  <c r="Q30" i="5"/>
  <c r="Q35" i="5"/>
  <c r="Q37" i="5"/>
  <c r="Q21" i="5"/>
  <c r="Q26" i="5"/>
  <c r="Q28" i="5"/>
  <c r="Q39" i="5"/>
  <c r="M12" i="4"/>
  <c r="M14" i="4"/>
  <c r="M16" i="4"/>
  <c r="M20" i="4"/>
  <c r="M22" i="4"/>
  <c r="M24" i="4"/>
  <c r="M28" i="4"/>
  <c r="M30" i="4"/>
  <c r="M32" i="4"/>
  <c r="M36" i="4"/>
  <c r="M38" i="4"/>
  <c r="M40" i="4"/>
  <c r="N8" i="4"/>
  <c r="M11" i="4"/>
  <c r="M13" i="4"/>
  <c r="M15" i="4"/>
  <c r="M19" i="4"/>
  <c r="M21" i="4"/>
  <c r="M23" i="4"/>
  <c r="M27" i="4"/>
  <c r="M29" i="4"/>
  <c r="M31" i="4"/>
  <c r="M35" i="4"/>
  <c r="M37" i="4"/>
  <c r="M39" i="4"/>
  <c r="M12" i="3"/>
  <c r="N8" i="3"/>
  <c r="M7" i="3"/>
  <c r="M11" i="3"/>
  <c r="M13" i="3"/>
  <c r="M17" i="3"/>
  <c r="M19" i="3"/>
  <c r="M21" i="3"/>
  <c r="M20" i="3"/>
  <c r="M23" i="3"/>
  <c r="M14" i="3"/>
  <c r="M22" i="3"/>
  <c r="M18" i="3"/>
  <c r="M26" i="3"/>
  <c r="M29" i="3"/>
  <c r="M30" i="3"/>
  <c r="M33" i="3"/>
  <c r="M34" i="3"/>
  <c r="M38" i="3"/>
  <c r="M27" i="3"/>
  <c r="M31" i="3"/>
  <c r="M39" i="3"/>
  <c r="M40" i="3"/>
  <c r="M41" i="3"/>
  <c r="M42" i="3"/>
  <c r="M28" i="3"/>
  <c r="M32" i="3"/>
  <c r="M37" i="3"/>
  <c r="M39" i="1"/>
  <c r="M29" i="1"/>
  <c r="M50" i="1"/>
  <c r="M44" i="1"/>
  <c r="M47" i="1"/>
  <c r="M42" i="1"/>
  <c r="M30" i="1"/>
  <c r="M45" i="1"/>
  <c r="M48" i="1"/>
  <c r="M38" i="1"/>
  <c r="M43" i="1"/>
  <c r="M46" i="1"/>
  <c r="M37" i="1"/>
  <c r="M27" i="1"/>
  <c r="M17" i="1"/>
  <c r="M20" i="1"/>
  <c r="M23" i="1"/>
  <c r="M34" i="1"/>
  <c r="M36" i="1"/>
  <c r="M21" i="1"/>
  <c r="M26" i="1"/>
  <c r="M35" i="1"/>
  <c r="M31" i="1"/>
  <c r="M28" i="1"/>
  <c r="M22" i="1"/>
  <c r="M18" i="1"/>
  <c r="M16" i="1"/>
  <c r="M12" i="1"/>
  <c r="N8" i="1"/>
  <c r="M15" i="1"/>
  <c r="M13" i="1"/>
  <c r="M7" i="1"/>
  <c r="M14" i="1"/>
  <c r="M11" i="1"/>
  <c r="M19" i="1"/>
  <c r="S8" i="5" l="1"/>
  <c r="R11" i="5"/>
  <c r="R20" i="5"/>
  <c r="R12" i="5"/>
  <c r="R19" i="5"/>
  <c r="R27" i="5"/>
  <c r="R29" i="5"/>
  <c r="R13" i="5"/>
  <c r="R18" i="5"/>
  <c r="R15" i="5"/>
  <c r="R14" i="5"/>
  <c r="R25" i="5"/>
  <c r="R26" i="5"/>
  <c r="R21" i="5"/>
  <c r="R28" i="5"/>
  <c r="R7" i="5"/>
  <c r="R34" i="5"/>
  <c r="R30" i="5"/>
  <c r="R35" i="5"/>
  <c r="R37" i="5"/>
  <c r="R33" i="5"/>
  <c r="R22" i="5"/>
  <c r="R36" i="5"/>
  <c r="R39" i="5"/>
  <c r="N40" i="4"/>
  <c r="N12" i="4"/>
  <c r="N16" i="4"/>
  <c r="N20" i="4"/>
  <c r="N22" i="4"/>
  <c r="N28" i="4"/>
  <c r="N32" i="4"/>
  <c r="O8" i="4"/>
  <c r="N31" i="4"/>
  <c r="N37" i="4"/>
  <c r="N39" i="4"/>
  <c r="N21" i="4"/>
  <c r="N29" i="4"/>
  <c r="N35" i="4"/>
  <c r="N11" i="4"/>
  <c r="N13" i="4"/>
  <c r="N15" i="4"/>
  <c r="N19" i="4"/>
  <c r="N23" i="4"/>
  <c r="N27" i="4"/>
  <c r="N14" i="4"/>
  <c r="N24" i="4"/>
  <c r="N30" i="4"/>
  <c r="N36" i="4"/>
  <c r="N38" i="4"/>
  <c r="N12" i="3"/>
  <c r="O8" i="3"/>
  <c r="N7" i="3"/>
  <c r="N11" i="3"/>
  <c r="N13" i="3"/>
  <c r="N17" i="3"/>
  <c r="N19" i="3"/>
  <c r="N21" i="3"/>
  <c r="N18" i="3"/>
  <c r="N20" i="3"/>
  <c r="N23" i="3"/>
  <c r="N27" i="3"/>
  <c r="N14" i="3"/>
  <c r="N22" i="3"/>
  <c r="N26" i="3"/>
  <c r="N28" i="3"/>
  <c r="N31" i="3"/>
  <c r="N32" i="3"/>
  <c r="N38" i="3"/>
  <c r="N29" i="3"/>
  <c r="N39" i="3"/>
  <c r="N41" i="3"/>
  <c r="N40" i="3"/>
  <c r="N42" i="3"/>
  <c r="N34" i="3"/>
  <c r="N30" i="3"/>
  <c r="N33" i="3"/>
  <c r="N37" i="3"/>
  <c r="N50" i="1"/>
  <c r="N44" i="1"/>
  <c r="N34" i="1"/>
  <c r="N47" i="1"/>
  <c r="N45" i="1"/>
  <c r="N35" i="1"/>
  <c r="N48" i="1"/>
  <c r="N43" i="1"/>
  <c r="N46" i="1"/>
  <c r="N42" i="1"/>
  <c r="N20" i="1"/>
  <c r="N23" i="1"/>
  <c r="N30" i="1"/>
  <c r="N36" i="1"/>
  <c r="N26" i="1"/>
  <c r="N39" i="1"/>
  <c r="N38" i="1"/>
  <c r="N37" i="1"/>
  <c r="N27" i="1"/>
  <c r="N15" i="1"/>
  <c r="O8" i="1"/>
  <c r="N13" i="1"/>
  <c r="N28" i="1"/>
  <c r="N17" i="1"/>
  <c r="N11" i="1"/>
  <c r="N22" i="1"/>
  <c r="N14" i="1"/>
  <c r="N7" i="1"/>
  <c r="N31" i="1"/>
  <c r="N19" i="1"/>
  <c r="N29" i="1"/>
  <c r="N21" i="1"/>
  <c r="N18" i="1"/>
  <c r="N16" i="1"/>
  <c r="N12" i="1"/>
  <c r="T8" i="5" l="1"/>
  <c r="S21" i="5"/>
  <c r="S11" i="5"/>
  <c r="S20" i="5"/>
  <c r="S12" i="5"/>
  <c r="S19" i="5"/>
  <c r="S27" i="5"/>
  <c r="S13" i="5"/>
  <c r="S18" i="5"/>
  <c r="S15" i="5"/>
  <c r="S14" i="5"/>
  <c r="S7" i="5"/>
  <c r="S22" i="5"/>
  <c r="S28" i="5"/>
  <c r="S25" i="5"/>
  <c r="S29" i="5"/>
  <c r="S34" i="5"/>
  <c r="S36" i="5"/>
  <c r="S30" i="5"/>
  <c r="S35" i="5"/>
  <c r="S37" i="5"/>
  <c r="S26" i="5"/>
  <c r="S33" i="5"/>
  <c r="S39" i="5"/>
  <c r="O23" i="4"/>
  <c r="O29" i="4"/>
  <c r="O31" i="4"/>
  <c r="O37" i="4"/>
  <c r="O35" i="4"/>
  <c r="O12" i="4"/>
  <c r="O14" i="4"/>
  <c r="O16" i="4"/>
  <c r="O20" i="4"/>
  <c r="O22" i="4"/>
  <c r="O24" i="4"/>
  <c r="O28" i="4"/>
  <c r="O30" i="4"/>
  <c r="O32" i="4"/>
  <c r="O36" i="4"/>
  <c r="O38" i="4"/>
  <c r="O40" i="4"/>
  <c r="O27" i="4"/>
  <c r="O39" i="4"/>
  <c r="P8" i="4"/>
  <c r="O11" i="4"/>
  <c r="O13" i="4"/>
  <c r="O21" i="4"/>
  <c r="O15" i="4"/>
  <c r="O19" i="4"/>
  <c r="O12" i="3"/>
  <c r="O14" i="3"/>
  <c r="O18" i="3"/>
  <c r="O20" i="3"/>
  <c r="O22" i="3"/>
  <c r="P8" i="3"/>
  <c r="O26" i="3"/>
  <c r="O21" i="3"/>
  <c r="O7" i="3"/>
  <c r="O11" i="3"/>
  <c r="O13" i="3"/>
  <c r="O27" i="3"/>
  <c r="O17" i="3"/>
  <c r="O23" i="3"/>
  <c r="O19" i="3"/>
  <c r="O37" i="3"/>
  <c r="O39" i="3"/>
  <c r="O41" i="3"/>
  <c r="O29" i="3"/>
  <c r="O28" i="3"/>
  <c r="O30" i="3"/>
  <c r="O33" i="3"/>
  <c r="O34" i="3"/>
  <c r="O38" i="3"/>
  <c r="O40" i="3"/>
  <c r="O42" i="3"/>
  <c r="O32" i="3"/>
  <c r="O31" i="3"/>
  <c r="O47" i="1"/>
  <c r="O37" i="1"/>
  <c r="O27" i="1"/>
  <c r="O48" i="1"/>
  <c r="O38" i="1"/>
  <c r="O46" i="1"/>
  <c r="O50" i="1"/>
  <c r="O23" i="1"/>
  <c r="O30" i="1"/>
  <c r="O18" i="1"/>
  <c r="O36" i="1"/>
  <c r="O34" i="1"/>
  <c r="O26" i="1"/>
  <c r="O19" i="1"/>
  <c r="O43" i="1"/>
  <c r="O31" i="1"/>
  <c r="O29" i="1"/>
  <c r="O28" i="1"/>
  <c r="O22" i="1"/>
  <c r="O45" i="1"/>
  <c r="O39" i="1"/>
  <c r="O44" i="1"/>
  <c r="O42" i="1"/>
  <c r="O20" i="1"/>
  <c r="O13" i="1"/>
  <c r="O16" i="1"/>
  <c r="O11" i="1"/>
  <c r="O17" i="1"/>
  <c r="O14" i="1"/>
  <c r="O35" i="1"/>
  <c r="O21" i="1"/>
  <c r="O15" i="1"/>
  <c r="P8" i="1"/>
  <c r="O7" i="1"/>
  <c r="O12" i="1"/>
  <c r="T7" i="5" l="1"/>
  <c r="T11" i="5"/>
  <c r="T13" i="5"/>
  <c r="T15" i="5"/>
  <c r="T19" i="5"/>
  <c r="T21" i="5"/>
  <c r="T25" i="5"/>
  <c r="T12" i="5"/>
  <c r="T14" i="5"/>
  <c r="T18" i="5"/>
  <c r="T20" i="5"/>
  <c r="T22" i="5"/>
  <c r="U8" i="5"/>
  <c r="T27" i="5"/>
  <c r="T26" i="5"/>
  <c r="T28" i="5"/>
  <c r="T33" i="5"/>
  <c r="T29" i="5"/>
  <c r="T34" i="5"/>
  <c r="T30" i="5"/>
  <c r="T35" i="5"/>
  <c r="T39" i="5"/>
  <c r="T36" i="5"/>
  <c r="T37" i="5"/>
  <c r="P40" i="4"/>
  <c r="P12" i="4"/>
  <c r="P14" i="4"/>
  <c r="P16" i="4"/>
  <c r="P20" i="4"/>
  <c r="P22" i="4"/>
  <c r="P24" i="4"/>
  <c r="P28" i="4"/>
  <c r="P30" i="4"/>
  <c r="P32" i="4"/>
  <c r="P36" i="4"/>
  <c r="P38" i="4"/>
  <c r="Q8" i="4"/>
  <c r="P11" i="4"/>
  <c r="P13" i="4"/>
  <c r="P15" i="4"/>
  <c r="P19" i="4"/>
  <c r="P21" i="4"/>
  <c r="P23" i="4"/>
  <c r="P27" i="4"/>
  <c r="P29" i="4"/>
  <c r="P31" i="4"/>
  <c r="P35" i="4"/>
  <c r="P37" i="4"/>
  <c r="P39" i="4"/>
  <c r="P12" i="3"/>
  <c r="P14" i="3"/>
  <c r="Q8" i="3"/>
  <c r="P7" i="3"/>
  <c r="P11" i="3"/>
  <c r="P13" i="3"/>
  <c r="P17" i="3"/>
  <c r="P18" i="3"/>
  <c r="P26" i="3"/>
  <c r="P28" i="3"/>
  <c r="P30" i="3"/>
  <c r="P32" i="3"/>
  <c r="P23" i="3"/>
  <c r="P22" i="3"/>
  <c r="P19" i="3"/>
  <c r="P20" i="3"/>
  <c r="P21" i="3"/>
  <c r="P31" i="3"/>
  <c r="P37" i="3"/>
  <c r="P38" i="3"/>
  <c r="P29" i="3"/>
  <c r="P39" i="3"/>
  <c r="P40" i="3"/>
  <c r="P41" i="3"/>
  <c r="P42" i="3"/>
  <c r="P34" i="3"/>
  <c r="P27" i="3"/>
  <c r="P33" i="3"/>
  <c r="P42" i="1"/>
  <c r="P30" i="1"/>
  <c r="P45" i="1"/>
  <c r="P48" i="1"/>
  <c r="P43" i="1"/>
  <c r="P31" i="1"/>
  <c r="P46" i="1"/>
  <c r="P39" i="1"/>
  <c r="P50" i="1"/>
  <c r="P44" i="1"/>
  <c r="P47" i="1"/>
  <c r="P18" i="1"/>
  <c r="P36" i="1"/>
  <c r="P34" i="1"/>
  <c r="P21" i="1"/>
  <c r="P26" i="1"/>
  <c r="P29" i="1"/>
  <c r="P28" i="1"/>
  <c r="P22" i="1"/>
  <c r="P35" i="1"/>
  <c r="P23" i="1"/>
  <c r="P13" i="1"/>
  <c r="P15" i="1"/>
  <c r="P38" i="1"/>
  <c r="P27" i="1"/>
  <c r="Q8" i="1"/>
  <c r="P20" i="1"/>
  <c r="P17" i="1"/>
  <c r="P11" i="1"/>
  <c r="P14" i="1"/>
  <c r="P7" i="1"/>
  <c r="P37" i="1"/>
  <c r="P19" i="1"/>
  <c r="P16" i="1"/>
  <c r="P12" i="1"/>
  <c r="U7" i="5" l="1"/>
  <c r="U11" i="5"/>
  <c r="U13" i="5"/>
  <c r="U22" i="5"/>
  <c r="U26" i="5"/>
  <c r="U28" i="5"/>
  <c r="U30" i="5"/>
  <c r="U21" i="5"/>
  <c r="V8" i="5"/>
  <c r="U20" i="5"/>
  <c r="U12" i="5"/>
  <c r="U19" i="5"/>
  <c r="U18" i="5"/>
  <c r="U15" i="5"/>
  <c r="U25" i="5"/>
  <c r="U27" i="5"/>
  <c r="U35" i="5"/>
  <c r="U37" i="5"/>
  <c r="U33" i="5"/>
  <c r="U14" i="5"/>
  <c r="U29" i="5"/>
  <c r="U34" i="5"/>
  <c r="U36" i="5"/>
  <c r="U39" i="5"/>
  <c r="Q11" i="4"/>
  <c r="Q13" i="4"/>
  <c r="Q15" i="4"/>
  <c r="Q19" i="4"/>
  <c r="Q21" i="4"/>
  <c r="Q23" i="4"/>
  <c r="Q27" i="4"/>
  <c r="Q29" i="4"/>
  <c r="Q31" i="4"/>
  <c r="Q35" i="4"/>
  <c r="Q37" i="4"/>
  <c r="Q12" i="4"/>
  <c r="Q14" i="4"/>
  <c r="Q16" i="4"/>
  <c r="Q20" i="4"/>
  <c r="Q22" i="4"/>
  <c r="Q24" i="4"/>
  <c r="Q28" i="4"/>
  <c r="Q30" i="4"/>
  <c r="Q32" i="4"/>
  <c r="Q36" i="4"/>
  <c r="Q38" i="4"/>
  <c r="Q40" i="4"/>
  <c r="R8" i="4"/>
  <c r="Q39" i="4"/>
  <c r="Q7" i="3"/>
  <c r="Q11" i="3"/>
  <c r="Q13" i="3"/>
  <c r="Q12" i="3"/>
  <c r="Q14" i="3"/>
  <c r="Q18" i="3"/>
  <c r="Q20" i="3"/>
  <c r="R8" i="3"/>
  <c r="Q17" i="3"/>
  <c r="Q19" i="3"/>
  <c r="Q21" i="3"/>
  <c r="Q23" i="3"/>
  <c r="Q27" i="3"/>
  <c r="Q26" i="3"/>
  <c r="Q32" i="3"/>
  <c r="Q22" i="3"/>
  <c r="Q37" i="3"/>
  <c r="Q29" i="3"/>
  <c r="Q38" i="3"/>
  <c r="Q31" i="3"/>
  <c r="Q28" i="3"/>
  <c r="Q39" i="3"/>
  <c r="Q40" i="3"/>
  <c r="Q41" i="3"/>
  <c r="Q42" i="3"/>
  <c r="Q30" i="3"/>
  <c r="Q34" i="3"/>
  <c r="Q33" i="3"/>
  <c r="Q45" i="1"/>
  <c r="Q35" i="1"/>
  <c r="Q48" i="1"/>
  <c r="Q46" i="1"/>
  <c r="Q36" i="1"/>
  <c r="Q50" i="1"/>
  <c r="Q44" i="1"/>
  <c r="Q47" i="1"/>
  <c r="Q34" i="1"/>
  <c r="Q30" i="1"/>
  <c r="Q21" i="1"/>
  <c r="Q26" i="1"/>
  <c r="Q16" i="1"/>
  <c r="Q29" i="1"/>
  <c r="Q28" i="1"/>
  <c r="Q22" i="1"/>
  <c r="Q43" i="1"/>
  <c r="Q31" i="1"/>
  <c r="Q39" i="1"/>
  <c r="Q38" i="1"/>
  <c r="Q37" i="1"/>
  <c r="Q27" i="1"/>
  <c r="Q42" i="1"/>
  <c r="Q11" i="1"/>
  <c r="Q18" i="1"/>
  <c r="Q20" i="1"/>
  <c r="Q17" i="1"/>
  <c r="Q14" i="1"/>
  <c r="Q7" i="1"/>
  <c r="Q23" i="1"/>
  <c r="Q19" i="1"/>
  <c r="Q12" i="1"/>
  <c r="Q15" i="1"/>
  <c r="R8" i="1"/>
  <c r="Q13" i="1"/>
  <c r="V7" i="5" l="1"/>
  <c r="V25" i="5"/>
  <c r="V22" i="5"/>
  <c r="V26" i="5"/>
  <c r="V28" i="5"/>
  <c r="V30" i="5"/>
  <c r="V11" i="5"/>
  <c r="V21" i="5"/>
  <c r="W8" i="5"/>
  <c r="V20" i="5"/>
  <c r="V12" i="5"/>
  <c r="V13" i="5"/>
  <c r="V19" i="5"/>
  <c r="V18" i="5"/>
  <c r="V27" i="5"/>
  <c r="V14" i="5"/>
  <c r="V35" i="5"/>
  <c r="V33" i="5"/>
  <c r="V15" i="5"/>
  <c r="V29" i="5"/>
  <c r="V34" i="5"/>
  <c r="V36" i="5"/>
  <c r="V39" i="5"/>
  <c r="V37" i="5"/>
  <c r="R31" i="4"/>
  <c r="R11" i="4"/>
  <c r="R15" i="4"/>
  <c r="R19" i="4"/>
  <c r="R21" i="4"/>
  <c r="R27" i="4"/>
  <c r="R35" i="4"/>
  <c r="R39" i="4"/>
  <c r="R30" i="4"/>
  <c r="R40" i="4"/>
  <c r="R36" i="4"/>
  <c r="R38" i="4"/>
  <c r="R20" i="4"/>
  <c r="R28" i="4"/>
  <c r="R32" i="4"/>
  <c r="R12" i="4"/>
  <c r="R14" i="4"/>
  <c r="R16" i="4"/>
  <c r="R22" i="4"/>
  <c r="R24" i="4"/>
  <c r="S8" i="4"/>
  <c r="R13" i="4"/>
  <c r="R23" i="4"/>
  <c r="R29" i="4"/>
  <c r="R37" i="4"/>
  <c r="R7" i="3"/>
  <c r="R11" i="3"/>
  <c r="R12" i="3"/>
  <c r="R14" i="3"/>
  <c r="R18" i="3"/>
  <c r="R20" i="3"/>
  <c r="R17" i="3"/>
  <c r="R19" i="3"/>
  <c r="S8" i="3"/>
  <c r="R26" i="3"/>
  <c r="R28" i="3"/>
  <c r="R21" i="3"/>
  <c r="R13" i="3"/>
  <c r="R23" i="3"/>
  <c r="R22" i="3"/>
  <c r="R27" i="3"/>
  <c r="R29" i="3"/>
  <c r="R31" i="3"/>
  <c r="R33" i="3"/>
  <c r="R37" i="3"/>
  <c r="R32" i="3"/>
  <c r="R38" i="3"/>
  <c r="R42" i="3"/>
  <c r="R39" i="3"/>
  <c r="R40" i="3"/>
  <c r="R41" i="3"/>
  <c r="R30" i="3"/>
  <c r="R34" i="3"/>
  <c r="R48" i="1"/>
  <c r="R38" i="1"/>
  <c r="R28" i="1"/>
  <c r="R43" i="1"/>
  <c r="R46" i="1"/>
  <c r="R39" i="1"/>
  <c r="R29" i="1"/>
  <c r="R50" i="1"/>
  <c r="R44" i="1"/>
  <c r="R47" i="1"/>
  <c r="R37" i="1"/>
  <c r="R42" i="1"/>
  <c r="R45" i="1"/>
  <c r="R36" i="1"/>
  <c r="R26" i="1"/>
  <c r="R16" i="1"/>
  <c r="R19" i="1"/>
  <c r="R31" i="1"/>
  <c r="R35" i="1"/>
  <c r="R27" i="1"/>
  <c r="R20" i="1"/>
  <c r="R23" i="1"/>
  <c r="R34" i="1"/>
  <c r="R30" i="1"/>
  <c r="R21" i="1"/>
  <c r="R17" i="1"/>
  <c r="R11" i="1"/>
  <c r="R7" i="1"/>
  <c r="R14" i="1"/>
  <c r="R12" i="1"/>
  <c r="R22" i="1"/>
  <c r="R15" i="1"/>
  <c r="S8" i="1"/>
  <c r="R18" i="1"/>
  <c r="R13" i="1"/>
  <c r="X8" i="5" l="1"/>
  <c r="W14" i="5"/>
  <c r="W7" i="5"/>
  <c r="W25" i="5"/>
  <c r="W22" i="5"/>
  <c r="W26" i="5"/>
  <c r="W11" i="5"/>
  <c r="W21" i="5"/>
  <c r="W20" i="5"/>
  <c r="W12" i="5"/>
  <c r="W13" i="5"/>
  <c r="W19" i="5"/>
  <c r="W15" i="5"/>
  <c r="W30" i="5"/>
  <c r="W27" i="5"/>
  <c r="W28" i="5"/>
  <c r="W35" i="5"/>
  <c r="W37" i="5"/>
  <c r="W33" i="5"/>
  <c r="W18" i="5"/>
  <c r="W29" i="5"/>
  <c r="W34" i="5"/>
  <c r="W36" i="5"/>
  <c r="W39" i="5"/>
  <c r="S24" i="4"/>
  <c r="S28" i="4"/>
  <c r="S30" i="4"/>
  <c r="S36" i="4"/>
  <c r="S11" i="4"/>
  <c r="S13" i="4"/>
  <c r="S15" i="4"/>
  <c r="S19" i="4"/>
  <c r="S21" i="4"/>
  <c r="S23" i="4"/>
  <c r="S27" i="4"/>
  <c r="S29" i="4"/>
  <c r="S31" i="4"/>
  <c r="S35" i="4"/>
  <c r="S37" i="4"/>
  <c r="S39" i="4"/>
  <c r="S14" i="4"/>
  <c r="S16" i="4"/>
  <c r="S22" i="4"/>
  <c r="S40" i="4"/>
  <c r="S20" i="4"/>
  <c r="S38" i="4"/>
  <c r="S12" i="4"/>
  <c r="S32" i="4"/>
  <c r="T8" i="4"/>
  <c r="S7" i="3"/>
  <c r="S11" i="3"/>
  <c r="S13" i="3"/>
  <c r="S17" i="3"/>
  <c r="S19" i="3"/>
  <c r="S21" i="3"/>
  <c r="S23" i="3"/>
  <c r="T8" i="3"/>
  <c r="S22" i="3"/>
  <c r="S18" i="3"/>
  <c r="S20" i="3"/>
  <c r="S12" i="3"/>
  <c r="S26" i="3"/>
  <c r="S14" i="3"/>
  <c r="S28" i="3"/>
  <c r="S27" i="3"/>
  <c r="S33" i="3"/>
  <c r="S34" i="3"/>
  <c r="S38" i="3"/>
  <c r="S40" i="3"/>
  <c r="S42" i="3"/>
  <c r="S32" i="3"/>
  <c r="S37" i="3"/>
  <c r="S39" i="3"/>
  <c r="S41" i="3"/>
  <c r="S30" i="3"/>
  <c r="S29" i="3"/>
  <c r="S31" i="3"/>
  <c r="S43" i="1"/>
  <c r="S31" i="1"/>
  <c r="S46" i="1"/>
  <c r="S50" i="1"/>
  <c r="S44" i="1"/>
  <c r="S34" i="1"/>
  <c r="S47" i="1"/>
  <c r="S42" i="1"/>
  <c r="S45" i="1"/>
  <c r="S48" i="1"/>
  <c r="S19" i="1"/>
  <c r="S22" i="1"/>
  <c r="S29" i="1"/>
  <c r="S28" i="1"/>
  <c r="S35" i="1"/>
  <c r="S27" i="1"/>
  <c r="S39" i="1"/>
  <c r="S38" i="1"/>
  <c r="S37" i="1"/>
  <c r="S23" i="1"/>
  <c r="S36" i="1"/>
  <c r="S26" i="1"/>
  <c r="S20" i="1"/>
  <c r="S14" i="1"/>
  <c r="S7" i="1"/>
  <c r="S12" i="1"/>
  <c r="S30" i="1"/>
  <c r="S15" i="1"/>
  <c r="S18" i="1"/>
  <c r="S16" i="1"/>
  <c r="S21" i="1"/>
  <c r="S13" i="1"/>
  <c r="S17" i="1"/>
  <c r="S11" i="1"/>
  <c r="T8" i="1"/>
  <c r="X12" i="5" l="1"/>
  <c r="X14" i="5"/>
  <c r="X18" i="5"/>
  <c r="X20" i="5"/>
  <c r="X22" i="5"/>
  <c r="Y8" i="5"/>
  <c r="X7" i="5"/>
  <c r="X11" i="5"/>
  <c r="X13" i="5"/>
  <c r="X15" i="5"/>
  <c r="X19" i="5"/>
  <c r="X21" i="5"/>
  <c r="X25" i="5"/>
  <c r="X26" i="5"/>
  <c r="X27" i="5"/>
  <c r="X29" i="5"/>
  <c r="X30" i="5"/>
  <c r="X28" i="5"/>
  <c r="X35" i="5"/>
  <c r="X33" i="5"/>
  <c r="X39" i="5"/>
  <c r="X37" i="5"/>
  <c r="X34" i="5"/>
  <c r="X36" i="5"/>
  <c r="U8" i="4"/>
  <c r="T11" i="4"/>
  <c r="T13" i="4"/>
  <c r="T15" i="4"/>
  <c r="T19" i="4"/>
  <c r="T21" i="4"/>
  <c r="T23" i="4"/>
  <c r="T27" i="4"/>
  <c r="T29" i="4"/>
  <c r="T31" i="4"/>
  <c r="T35" i="4"/>
  <c r="T37" i="4"/>
  <c r="T39" i="4"/>
  <c r="T12" i="4"/>
  <c r="T14" i="4"/>
  <c r="T16" i="4"/>
  <c r="T20" i="4"/>
  <c r="T22" i="4"/>
  <c r="T24" i="4"/>
  <c r="T28" i="4"/>
  <c r="T30" i="4"/>
  <c r="T32" i="4"/>
  <c r="T36" i="4"/>
  <c r="T38" i="4"/>
  <c r="T40" i="4"/>
  <c r="U8" i="3"/>
  <c r="T7" i="3"/>
  <c r="T11" i="3"/>
  <c r="T13" i="3"/>
  <c r="T17" i="3"/>
  <c r="T12" i="3"/>
  <c r="T14" i="3"/>
  <c r="T18" i="3"/>
  <c r="T22" i="3"/>
  <c r="T27" i="3"/>
  <c r="T29" i="3"/>
  <c r="T31" i="3"/>
  <c r="T33" i="3"/>
  <c r="T19" i="3"/>
  <c r="T20" i="3"/>
  <c r="T21" i="3"/>
  <c r="T23" i="3"/>
  <c r="T30" i="3"/>
  <c r="T34" i="3"/>
  <c r="T37" i="3"/>
  <c r="T32" i="3"/>
  <c r="T41" i="3"/>
  <c r="T38" i="3"/>
  <c r="T42" i="3"/>
  <c r="T26" i="3"/>
  <c r="T28" i="3"/>
  <c r="T39" i="3"/>
  <c r="T40" i="3"/>
  <c r="T46" i="1"/>
  <c r="T36" i="1"/>
  <c r="T50" i="1"/>
  <c r="T47" i="1"/>
  <c r="T37" i="1"/>
  <c r="T45" i="1"/>
  <c r="T48" i="1"/>
  <c r="T22" i="1"/>
  <c r="T29" i="1"/>
  <c r="T28" i="1"/>
  <c r="T17" i="1"/>
  <c r="T35" i="1"/>
  <c r="T31" i="1"/>
  <c r="T27" i="1"/>
  <c r="T43" i="1"/>
  <c r="T39" i="1"/>
  <c r="T38" i="1"/>
  <c r="T23" i="1"/>
  <c r="T42" i="1"/>
  <c r="T30" i="1"/>
  <c r="T44" i="1"/>
  <c r="T19" i="1"/>
  <c r="T12" i="1"/>
  <c r="U8" i="1"/>
  <c r="T34" i="1"/>
  <c r="T26" i="1"/>
  <c r="T15" i="1"/>
  <c r="T18" i="1"/>
  <c r="T16" i="1"/>
  <c r="T21" i="1"/>
  <c r="T13" i="1"/>
  <c r="T11" i="1"/>
  <c r="T20" i="1"/>
  <c r="T14" i="1"/>
  <c r="T7" i="1"/>
  <c r="Y12" i="5" l="1"/>
  <c r="Y15" i="5"/>
  <c r="Y27" i="5"/>
  <c r="Y29" i="5"/>
  <c r="Y33" i="5"/>
  <c r="Y14" i="5"/>
  <c r="Y7" i="5"/>
  <c r="Y25" i="5"/>
  <c r="Y22" i="5"/>
  <c r="Z8" i="5"/>
  <c r="Y11" i="5"/>
  <c r="Y21" i="5"/>
  <c r="Y20" i="5"/>
  <c r="Y18" i="5"/>
  <c r="Y26" i="5"/>
  <c r="Y34" i="5"/>
  <c r="Y36" i="5"/>
  <c r="Y30" i="5"/>
  <c r="Y28" i="5"/>
  <c r="Y35" i="5"/>
  <c r="Y37" i="5"/>
  <c r="Y19" i="5"/>
  <c r="Y13" i="5"/>
  <c r="Y39" i="5"/>
  <c r="U12" i="4"/>
  <c r="U14" i="4"/>
  <c r="U16" i="4"/>
  <c r="U20" i="4"/>
  <c r="U22" i="4"/>
  <c r="U24" i="4"/>
  <c r="U28" i="4"/>
  <c r="U30" i="4"/>
  <c r="U32" i="4"/>
  <c r="U36" i="4"/>
  <c r="U38" i="4"/>
  <c r="U40" i="4"/>
  <c r="V8" i="4"/>
  <c r="U11" i="4"/>
  <c r="U13" i="4"/>
  <c r="U15" i="4"/>
  <c r="U19" i="4"/>
  <c r="U21" i="4"/>
  <c r="U23" i="4"/>
  <c r="U27" i="4"/>
  <c r="U29" i="4"/>
  <c r="U31" i="4"/>
  <c r="U35" i="4"/>
  <c r="U37" i="4"/>
  <c r="U39" i="4"/>
  <c r="U12" i="3"/>
  <c r="V8" i="3"/>
  <c r="U7" i="3"/>
  <c r="U11" i="3"/>
  <c r="U13" i="3"/>
  <c r="U17" i="3"/>
  <c r="U19" i="3"/>
  <c r="U21" i="3"/>
  <c r="U18" i="3"/>
  <c r="U20" i="3"/>
  <c r="U23" i="3"/>
  <c r="U27" i="3"/>
  <c r="U28" i="3"/>
  <c r="U26" i="3"/>
  <c r="U34" i="3"/>
  <c r="U38" i="3"/>
  <c r="U32" i="3"/>
  <c r="U39" i="3"/>
  <c r="U40" i="3"/>
  <c r="U41" i="3"/>
  <c r="U42" i="3"/>
  <c r="U14" i="3"/>
  <c r="U22" i="3"/>
  <c r="U30" i="3"/>
  <c r="U33" i="3"/>
  <c r="U37" i="3"/>
  <c r="U29" i="3"/>
  <c r="U31" i="3"/>
  <c r="U39" i="1"/>
  <c r="U29" i="1"/>
  <c r="U50" i="1"/>
  <c r="U44" i="1"/>
  <c r="U47" i="1"/>
  <c r="U42" i="1"/>
  <c r="U30" i="1"/>
  <c r="U45" i="1"/>
  <c r="U48" i="1"/>
  <c r="U38" i="1"/>
  <c r="U43" i="1"/>
  <c r="U46" i="1"/>
  <c r="U28" i="1"/>
  <c r="U17" i="1"/>
  <c r="U35" i="1"/>
  <c r="U31" i="1"/>
  <c r="U27" i="1"/>
  <c r="U20" i="1"/>
  <c r="U23" i="1"/>
  <c r="U37" i="1"/>
  <c r="U21" i="1"/>
  <c r="U34" i="1"/>
  <c r="U26" i="1"/>
  <c r="U22" i="1"/>
  <c r="U12" i="1"/>
  <c r="U7" i="1"/>
  <c r="U36" i="1"/>
  <c r="U15" i="1"/>
  <c r="V8" i="1"/>
  <c r="U18" i="1"/>
  <c r="U16" i="1"/>
  <c r="U13" i="1"/>
  <c r="U19" i="1"/>
  <c r="U11" i="1"/>
  <c r="U14" i="1"/>
  <c r="Z18" i="5" l="1"/>
  <c r="Z15" i="5"/>
  <c r="Z27" i="5"/>
  <c r="Z29" i="5"/>
  <c r="Z14" i="5"/>
  <c r="Z7" i="5"/>
  <c r="Z25" i="5"/>
  <c r="Z22" i="5"/>
  <c r="AA8" i="5"/>
  <c r="Z11" i="5"/>
  <c r="Z21" i="5"/>
  <c r="Z26" i="5"/>
  <c r="Z13" i="5"/>
  <c r="Z19" i="5"/>
  <c r="Z12" i="5"/>
  <c r="Z34" i="5"/>
  <c r="Z30" i="5"/>
  <c r="Z28" i="5"/>
  <c r="Z33" i="5"/>
  <c r="Z35" i="5"/>
  <c r="Z37" i="5"/>
  <c r="Z20" i="5"/>
  <c r="Z39" i="5"/>
  <c r="Z36" i="5"/>
  <c r="V14" i="4"/>
  <c r="V12" i="4"/>
  <c r="V16" i="4"/>
  <c r="V20" i="4"/>
  <c r="V22" i="4"/>
  <c r="V28" i="4"/>
  <c r="V32" i="4"/>
  <c r="V36" i="4"/>
  <c r="V40" i="4"/>
  <c r="W8" i="4"/>
  <c r="V27" i="4"/>
  <c r="V29" i="4"/>
  <c r="V31" i="4"/>
  <c r="V37" i="4"/>
  <c r="V39" i="4"/>
  <c r="V21" i="4"/>
  <c r="V35" i="4"/>
  <c r="V11" i="4"/>
  <c r="V13" i="4"/>
  <c r="V15" i="4"/>
  <c r="V19" i="4"/>
  <c r="V23" i="4"/>
  <c r="V24" i="4"/>
  <c r="V30" i="4"/>
  <c r="V38" i="4"/>
  <c r="V12" i="3"/>
  <c r="W8" i="3"/>
  <c r="V7" i="3"/>
  <c r="V11" i="3"/>
  <c r="V13" i="3"/>
  <c r="V17" i="3"/>
  <c r="V19" i="3"/>
  <c r="V21" i="3"/>
  <c r="V23" i="3"/>
  <c r="V22" i="3"/>
  <c r="V27" i="3"/>
  <c r="V18" i="3"/>
  <c r="V14" i="3"/>
  <c r="V26" i="3"/>
  <c r="V28" i="3"/>
  <c r="V20" i="3"/>
  <c r="V30" i="3"/>
  <c r="V33" i="3"/>
  <c r="V39" i="3"/>
  <c r="V41" i="3"/>
  <c r="V34" i="3"/>
  <c r="V40" i="3"/>
  <c r="V32" i="3"/>
  <c r="V37" i="3"/>
  <c r="V38" i="3"/>
  <c r="V42" i="3"/>
  <c r="V29" i="3"/>
  <c r="V31" i="3"/>
  <c r="V50" i="1"/>
  <c r="V44" i="1"/>
  <c r="V34" i="1"/>
  <c r="V47" i="1"/>
  <c r="V45" i="1"/>
  <c r="V35" i="1"/>
  <c r="V48" i="1"/>
  <c r="V43" i="1"/>
  <c r="V46" i="1"/>
  <c r="V31" i="1"/>
  <c r="V29" i="1"/>
  <c r="V27" i="1"/>
  <c r="V20" i="1"/>
  <c r="V23" i="1"/>
  <c r="V15" i="1"/>
  <c r="V39" i="1"/>
  <c r="V38" i="1"/>
  <c r="V37" i="1"/>
  <c r="V42" i="1"/>
  <c r="V30" i="1"/>
  <c r="V26" i="1"/>
  <c r="V36" i="1"/>
  <c r="V28" i="1"/>
  <c r="W8" i="1"/>
  <c r="V18" i="1"/>
  <c r="V16" i="1"/>
  <c r="V19" i="1"/>
  <c r="V13" i="1"/>
  <c r="V22" i="1"/>
  <c r="V21" i="1"/>
  <c r="V11" i="1"/>
  <c r="V14" i="1"/>
  <c r="V7" i="1"/>
  <c r="V17" i="1"/>
  <c r="V12" i="1"/>
  <c r="AB8" i="5" l="1"/>
  <c r="AA13" i="5"/>
  <c r="AA19" i="5"/>
  <c r="AA18" i="5"/>
  <c r="AA15" i="5"/>
  <c r="AA27" i="5"/>
  <c r="AA14" i="5"/>
  <c r="AA7" i="5"/>
  <c r="AA22" i="5"/>
  <c r="AA12" i="5"/>
  <c r="AA20" i="5"/>
  <c r="AA11" i="5"/>
  <c r="AA26" i="5"/>
  <c r="AA34" i="5"/>
  <c r="AA36" i="5"/>
  <c r="AA25" i="5"/>
  <c r="AA30" i="5"/>
  <c r="AA28" i="5"/>
  <c r="AA33" i="5"/>
  <c r="AA35" i="5"/>
  <c r="AA37" i="5"/>
  <c r="AA21" i="5"/>
  <c r="AA29" i="5"/>
  <c r="AA39" i="5"/>
  <c r="W15" i="4"/>
  <c r="W27" i="4"/>
  <c r="W31" i="4"/>
  <c r="W35" i="4"/>
  <c r="W12" i="4"/>
  <c r="W14" i="4"/>
  <c r="W16" i="4"/>
  <c r="W20" i="4"/>
  <c r="W22" i="4"/>
  <c r="W24" i="4"/>
  <c r="W28" i="4"/>
  <c r="W30" i="4"/>
  <c r="W32" i="4"/>
  <c r="W36" i="4"/>
  <c r="W38" i="4"/>
  <c r="W40" i="4"/>
  <c r="X8" i="4"/>
  <c r="W19" i="4"/>
  <c r="W21" i="4"/>
  <c r="W23" i="4"/>
  <c r="W37" i="4"/>
  <c r="W39" i="4"/>
  <c r="W11" i="4"/>
  <c r="W13" i="4"/>
  <c r="W29" i="4"/>
  <c r="W12" i="3"/>
  <c r="W14" i="3"/>
  <c r="W18" i="3"/>
  <c r="W20" i="3"/>
  <c r="W22" i="3"/>
  <c r="X8" i="3"/>
  <c r="W26" i="3"/>
  <c r="W23" i="3"/>
  <c r="W17" i="3"/>
  <c r="W7" i="3"/>
  <c r="W19" i="3"/>
  <c r="W11" i="3"/>
  <c r="W27" i="3"/>
  <c r="W21" i="3"/>
  <c r="W29" i="3"/>
  <c r="W31" i="3"/>
  <c r="W37" i="3"/>
  <c r="W39" i="3"/>
  <c r="W41" i="3"/>
  <c r="W13" i="3"/>
  <c r="W34" i="3"/>
  <c r="W38" i="3"/>
  <c r="W40" i="3"/>
  <c r="W42" i="3"/>
  <c r="W30" i="3"/>
  <c r="W33" i="3"/>
  <c r="W32" i="3"/>
  <c r="W28" i="3"/>
  <c r="W47" i="1"/>
  <c r="W37" i="1"/>
  <c r="W27" i="1"/>
  <c r="W48" i="1"/>
  <c r="W38" i="1"/>
  <c r="W46" i="1"/>
  <c r="W50" i="1"/>
  <c r="W35" i="1"/>
  <c r="W23" i="1"/>
  <c r="W39" i="1"/>
  <c r="W18" i="1"/>
  <c r="W43" i="1"/>
  <c r="W42" i="1"/>
  <c r="W30" i="1"/>
  <c r="W26" i="1"/>
  <c r="W36" i="1"/>
  <c r="W34" i="1"/>
  <c r="W19" i="1"/>
  <c r="W45" i="1"/>
  <c r="W44" i="1"/>
  <c r="W22" i="1"/>
  <c r="W31" i="1"/>
  <c r="W29" i="1"/>
  <c r="W20" i="1"/>
  <c r="W16" i="1"/>
  <c r="W15" i="1"/>
  <c r="W13" i="1"/>
  <c r="W21" i="1"/>
  <c r="W7" i="1"/>
  <c r="W28" i="1"/>
  <c r="W14" i="1"/>
  <c r="W17" i="1"/>
  <c r="W12" i="1"/>
  <c r="X8" i="1"/>
  <c r="W11" i="1"/>
  <c r="AB7" i="5" l="1"/>
  <c r="AB11" i="5"/>
  <c r="AB13" i="5"/>
  <c r="AB15" i="5"/>
  <c r="AB19" i="5"/>
  <c r="AB21" i="5"/>
  <c r="AB25" i="5"/>
  <c r="AB12" i="5"/>
  <c r="AB14" i="5"/>
  <c r="AB18" i="5"/>
  <c r="AB20" i="5"/>
  <c r="AB22" i="5"/>
  <c r="AB27" i="5"/>
  <c r="AB26" i="5"/>
  <c r="AB28" i="5"/>
  <c r="AB29" i="5"/>
  <c r="AC8" i="5"/>
  <c r="AB34" i="5"/>
  <c r="AB30" i="5"/>
  <c r="AB33" i="5"/>
  <c r="AB35" i="5"/>
  <c r="AB36" i="5"/>
  <c r="AB37" i="5"/>
  <c r="AB39" i="5"/>
  <c r="X12" i="4"/>
  <c r="X14" i="4"/>
  <c r="X16" i="4"/>
  <c r="X20" i="4"/>
  <c r="X22" i="4"/>
  <c r="X24" i="4"/>
  <c r="X28" i="4"/>
  <c r="X30" i="4"/>
  <c r="X32" i="4"/>
  <c r="X36" i="4"/>
  <c r="X38" i="4"/>
  <c r="X40" i="4"/>
  <c r="Y8" i="4"/>
  <c r="X11" i="4"/>
  <c r="X13" i="4"/>
  <c r="X15" i="4"/>
  <c r="X19" i="4"/>
  <c r="X21" i="4"/>
  <c r="X23" i="4"/>
  <c r="X27" i="4"/>
  <c r="X29" i="4"/>
  <c r="X31" i="4"/>
  <c r="X35" i="4"/>
  <c r="X37" i="4"/>
  <c r="X39" i="4"/>
  <c r="X12" i="3"/>
  <c r="X14" i="3"/>
  <c r="Y8" i="3"/>
  <c r="X7" i="3"/>
  <c r="X11" i="3"/>
  <c r="X13" i="3"/>
  <c r="X17" i="3"/>
  <c r="X26" i="3"/>
  <c r="X28" i="3"/>
  <c r="X30" i="3"/>
  <c r="X32" i="3"/>
  <c r="X19" i="3"/>
  <c r="X22" i="3"/>
  <c r="X18" i="3"/>
  <c r="X20" i="3"/>
  <c r="X21" i="3"/>
  <c r="X23" i="3"/>
  <c r="X33" i="3"/>
  <c r="X27" i="3"/>
  <c r="X31" i="3"/>
  <c r="X34" i="3"/>
  <c r="X39" i="3"/>
  <c r="X40" i="3"/>
  <c r="X41" i="3"/>
  <c r="X42" i="3"/>
  <c r="X37" i="3"/>
  <c r="X38" i="3"/>
  <c r="X29" i="3"/>
  <c r="X42" i="1"/>
  <c r="X30" i="1"/>
  <c r="X45" i="1"/>
  <c r="X48" i="1"/>
  <c r="X43" i="1"/>
  <c r="X31" i="1"/>
  <c r="X46" i="1"/>
  <c r="X39" i="1"/>
  <c r="X50" i="1"/>
  <c r="X44" i="1"/>
  <c r="X47" i="1"/>
  <c r="X18" i="1"/>
  <c r="X38" i="1"/>
  <c r="X37" i="1"/>
  <c r="X21" i="1"/>
  <c r="X26" i="1"/>
  <c r="X36" i="1"/>
  <c r="X34" i="1"/>
  <c r="X22" i="1"/>
  <c r="X28" i="1"/>
  <c r="X35" i="1"/>
  <c r="X27" i="1"/>
  <c r="X23" i="1"/>
  <c r="X13" i="1"/>
  <c r="X11" i="1"/>
  <c r="Y8" i="1"/>
  <c r="X19" i="1"/>
  <c r="X14" i="1"/>
  <c r="X29" i="1"/>
  <c r="X17" i="1"/>
  <c r="X12" i="1"/>
  <c r="X20" i="1"/>
  <c r="X16" i="1"/>
  <c r="X15" i="1"/>
  <c r="X7" i="1"/>
  <c r="AC7" i="5" l="1"/>
  <c r="AC11" i="5"/>
  <c r="AC13" i="5"/>
  <c r="AC12" i="5"/>
  <c r="AC20" i="5"/>
  <c r="AC26" i="5"/>
  <c r="AC28" i="5"/>
  <c r="AC30" i="5"/>
  <c r="AC19" i="5"/>
  <c r="AC18" i="5"/>
  <c r="AC15" i="5"/>
  <c r="AC14" i="5"/>
  <c r="AC25" i="5"/>
  <c r="AD8" i="5"/>
  <c r="AC21" i="5"/>
  <c r="AC22" i="5"/>
  <c r="AC33" i="5"/>
  <c r="AC35" i="5"/>
  <c r="AC37" i="5"/>
  <c r="AC29" i="5"/>
  <c r="AC27" i="5"/>
  <c r="AC34" i="5"/>
  <c r="AC36" i="5"/>
  <c r="AC39" i="5"/>
  <c r="Y11" i="4"/>
  <c r="Y13" i="4"/>
  <c r="Y15" i="4"/>
  <c r="Y19" i="4"/>
  <c r="Y21" i="4"/>
  <c r="Y23" i="4"/>
  <c r="Y27" i="4"/>
  <c r="Y29" i="4"/>
  <c r="Y31" i="4"/>
  <c r="Y35" i="4"/>
  <c r="Y37" i="4"/>
  <c r="Y39" i="4"/>
  <c r="Y12" i="4"/>
  <c r="Y14" i="4"/>
  <c r="Y16" i="4"/>
  <c r="Y20" i="4"/>
  <c r="Y22" i="4"/>
  <c r="Y24" i="4"/>
  <c r="Y28" i="4"/>
  <c r="Y30" i="4"/>
  <c r="Y32" i="4"/>
  <c r="Y36" i="4"/>
  <c r="Y38" i="4"/>
  <c r="Y40" i="4"/>
  <c r="Z8" i="4"/>
  <c r="Y7" i="3"/>
  <c r="Y11" i="3"/>
  <c r="Y13" i="3"/>
  <c r="Y12" i="3"/>
  <c r="Y14" i="3"/>
  <c r="Y18" i="3"/>
  <c r="Y20" i="3"/>
  <c r="Z8" i="3"/>
  <c r="Y21" i="3"/>
  <c r="Y17" i="3"/>
  <c r="Y23" i="3"/>
  <c r="Y19" i="3"/>
  <c r="Y22" i="3"/>
  <c r="Y27" i="3"/>
  <c r="Y28" i="3"/>
  <c r="Y29" i="3"/>
  <c r="Y31" i="3"/>
  <c r="Y37" i="3"/>
  <c r="Y30" i="3"/>
  <c r="Y40" i="3"/>
  <c r="Y42" i="3"/>
  <c r="Y33" i="3"/>
  <c r="Y34" i="3"/>
  <c r="Y39" i="3"/>
  <c r="Y41" i="3"/>
  <c r="Y26" i="3"/>
  <c r="Y32" i="3"/>
  <c r="Y38" i="3"/>
  <c r="Y45" i="1"/>
  <c r="Y35" i="1"/>
  <c r="Y48" i="1"/>
  <c r="Y46" i="1"/>
  <c r="Y36" i="1"/>
  <c r="Y50" i="1"/>
  <c r="Y44" i="1"/>
  <c r="Y47" i="1"/>
  <c r="Y39" i="1"/>
  <c r="Y38" i="1"/>
  <c r="Y37" i="1"/>
  <c r="Y21" i="1"/>
  <c r="Y43" i="1"/>
  <c r="Y26" i="1"/>
  <c r="Y16" i="1"/>
  <c r="Y42" i="1"/>
  <c r="Y34" i="1"/>
  <c r="Y30" i="1"/>
  <c r="Y22" i="1"/>
  <c r="Y28" i="1"/>
  <c r="Y29" i="1"/>
  <c r="Y27" i="1"/>
  <c r="Y19" i="1"/>
  <c r="Y18" i="1"/>
  <c r="Y11" i="1"/>
  <c r="Y7" i="1"/>
  <c r="Y14" i="1"/>
  <c r="Y23" i="1"/>
  <c r="Y17" i="1"/>
  <c r="Y12" i="1"/>
  <c r="Y31" i="1"/>
  <c r="Y20" i="1"/>
  <c r="Z8" i="1"/>
  <c r="Y13" i="1"/>
  <c r="Y15" i="1"/>
  <c r="AE8" i="5" l="1"/>
  <c r="AD21" i="5"/>
  <c r="AD12" i="5"/>
  <c r="AD13" i="5"/>
  <c r="AD20" i="5"/>
  <c r="AD26" i="5"/>
  <c r="AD28" i="5"/>
  <c r="AD30" i="5"/>
  <c r="AD19" i="5"/>
  <c r="AD18" i="5"/>
  <c r="AD15" i="5"/>
  <c r="AD7" i="5"/>
  <c r="AD14" i="5"/>
  <c r="AD27" i="5"/>
  <c r="AD11" i="5"/>
  <c r="AD22" i="5"/>
  <c r="AD33" i="5"/>
  <c r="AD35" i="5"/>
  <c r="AD29" i="5"/>
  <c r="AD25" i="5"/>
  <c r="AD34" i="5"/>
  <c r="AD36" i="5"/>
  <c r="AD37" i="5"/>
  <c r="AD39" i="5"/>
  <c r="Z11" i="4"/>
  <c r="Z15" i="4"/>
  <c r="Z19" i="4"/>
  <c r="Z21" i="4"/>
  <c r="Z27" i="4"/>
  <c r="Z31" i="4"/>
  <c r="Z35" i="4"/>
  <c r="Z39" i="4"/>
  <c r="Z28" i="4"/>
  <c r="Z30" i="4"/>
  <c r="Z38" i="4"/>
  <c r="Z40" i="4"/>
  <c r="Z32" i="4"/>
  <c r="Z36" i="4"/>
  <c r="Z20" i="4"/>
  <c r="AA8" i="4"/>
  <c r="Z12" i="4"/>
  <c r="Z14" i="4"/>
  <c r="Z16" i="4"/>
  <c r="Z22" i="4"/>
  <c r="Z24" i="4"/>
  <c r="Z13" i="4"/>
  <c r="Z23" i="4"/>
  <c r="Z29" i="4"/>
  <c r="Z37" i="4"/>
  <c r="Z7" i="3"/>
  <c r="Z11" i="3"/>
  <c r="Z12" i="3"/>
  <c r="Z14" i="3"/>
  <c r="Z18" i="3"/>
  <c r="Z20" i="3"/>
  <c r="Z21" i="3"/>
  <c r="Z26" i="3"/>
  <c r="Z28" i="3"/>
  <c r="AA8" i="3"/>
  <c r="Z17" i="3"/>
  <c r="Z23" i="3"/>
  <c r="Z13" i="3"/>
  <c r="Z27" i="3"/>
  <c r="Z29" i="3"/>
  <c r="Z19" i="3"/>
  <c r="Z32" i="3"/>
  <c r="Z22" i="3"/>
  <c r="Z38" i="3"/>
  <c r="Z31" i="3"/>
  <c r="Z30" i="3"/>
  <c r="Z42" i="3"/>
  <c r="Z33" i="3"/>
  <c r="Z34" i="3"/>
  <c r="Z39" i="3"/>
  <c r="Z40" i="3"/>
  <c r="Z41" i="3"/>
  <c r="Z37" i="3"/>
  <c r="Z48" i="1"/>
  <c r="Z38" i="1"/>
  <c r="Z28" i="1"/>
  <c r="Z43" i="1"/>
  <c r="Z46" i="1"/>
  <c r="Z39" i="1"/>
  <c r="Z29" i="1"/>
  <c r="Z50" i="1"/>
  <c r="Z44" i="1"/>
  <c r="Z47" i="1"/>
  <c r="Z37" i="1"/>
  <c r="Z42" i="1"/>
  <c r="Z45" i="1"/>
  <c r="Z26" i="1"/>
  <c r="Z16" i="1"/>
  <c r="Z34" i="1"/>
  <c r="Z30" i="1"/>
  <c r="Z19" i="1"/>
  <c r="Z36" i="1"/>
  <c r="Z20" i="1"/>
  <c r="Z31" i="1"/>
  <c r="Z27" i="1"/>
  <c r="Z23" i="1"/>
  <c r="Z21" i="1"/>
  <c r="Z11" i="1"/>
  <c r="Z14" i="1"/>
  <c r="Z7" i="1"/>
  <c r="Z12" i="1"/>
  <c r="Z22" i="1"/>
  <c r="Z17" i="1"/>
  <c r="Z35" i="1"/>
  <c r="AA8" i="1"/>
  <c r="Z13" i="1"/>
  <c r="Z15" i="1"/>
  <c r="Z18" i="1"/>
  <c r="AF8" i="5" l="1"/>
  <c r="AE11" i="5"/>
  <c r="AE22" i="5"/>
  <c r="AE21" i="5"/>
  <c r="AE12" i="5"/>
  <c r="AE13" i="5"/>
  <c r="AE20" i="5"/>
  <c r="AE26" i="5"/>
  <c r="AE19" i="5"/>
  <c r="AE18" i="5"/>
  <c r="AE15" i="5"/>
  <c r="AE25" i="5"/>
  <c r="AE7" i="5"/>
  <c r="AE33" i="5"/>
  <c r="AE35" i="5"/>
  <c r="AE37" i="5"/>
  <c r="AE27" i="5"/>
  <c r="AE29" i="5"/>
  <c r="AE14" i="5"/>
  <c r="AE30" i="5"/>
  <c r="AE34" i="5"/>
  <c r="AE36" i="5"/>
  <c r="AE39" i="5"/>
  <c r="AE28" i="5"/>
  <c r="AA38" i="4"/>
  <c r="AA11" i="4"/>
  <c r="AA13" i="4"/>
  <c r="AA15" i="4"/>
  <c r="AA19" i="4"/>
  <c r="AA21" i="4"/>
  <c r="AA23" i="4"/>
  <c r="AA27" i="4"/>
  <c r="AA29" i="4"/>
  <c r="AA31" i="4"/>
  <c r="AA35" i="4"/>
  <c r="AA37" i="4"/>
  <c r="AA39" i="4"/>
  <c r="AA12" i="4"/>
  <c r="AA20" i="4"/>
  <c r="AA24" i="4"/>
  <c r="AA14" i="4"/>
  <c r="AA16" i="4"/>
  <c r="AA22" i="4"/>
  <c r="AA32" i="4"/>
  <c r="AA36" i="4"/>
  <c r="AA40" i="4"/>
  <c r="AA28" i="4"/>
  <c r="AA30" i="4"/>
  <c r="AB8" i="4"/>
  <c r="AA7" i="3"/>
  <c r="AA11" i="3"/>
  <c r="AA13" i="3"/>
  <c r="AA17" i="3"/>
  <c r="AA19" i="3"/>
  <c r="AA21" i="3"/>
  <c r="AA23" i="3"/>
  <c r="AB8" i="3"/>
  <c r="AA14" i="3"/>
  <c r="AA20" i="3"/>
  <c r="AA26" i="3"/>
  <c r="AA12" i="3"/>
  <c r="AA22" i="3"/>
  <c r="AA34" i="3"/>
  <c r="AA38" i="3"/>
  <c r="AA40" i="3"/>
  <c r="AA42" i="3"/>
  <c r="AA18" i="3"/>
  <c r="AA31" i="3"/>
  <c r="AA37" i="3"/>
  <c r="AA39" i="3"/>
  <c r="AA41" i="3"/>
  <c r="AA28" i="3"/>
  <c r="AA29" i="3"/>
  <c r="AA27" i="3"/>
  <c r="AA30" i="3"/>
  <c r="AA33" i="3"/>
  <c r="AA32" i="3"/>
  <c r="AA43" i="1"/>
  <c r="AA31" i="1"/>
  <c r="AA46" i="1"/>
  <c r="AA50" i="1"/>
  <c r="AA44" i="1"/>
  <c r="AA34" i="1"/>
  <c r="AA47" i="1"/>
  <c r="AA42" i="1"/>
  <c r="AA45" i="1"/>
  <c r="AA48" i="1"/>
  <c r="AA30" i="1"/>
  <c r="AA19" i="1"/>
  <c r="AA36" i="1"/>
  <c r="AA22" i="1"/>
  <c r="AA28" i="1"/>
  <c r="AA29" i="1"/>
  <c r="AA27" i="1"/>
  <c r="AA23" i="1"/>
  <c r="AA35" i="1"/>
  <c r="AA39" i="1"/>
  <c r="AA38" i="1"/>
  <c r="AA37" i="1"/>
  <c r="AA26" i="1"/>
  <c r="AA14" i="1"/>
  <c r="AA7" i="1"/>
  <c r="AB8" i="1"/>
  <c r="AA21" i="1"/>
  <c r="AA17" i="1"/>
  <c r="AA12" i="1"/>
  <c r="AA18" i="1"/>
  <c r="AA16" i="1"/>
  <c r="AA20" i="1"/>
  <c r="AA15" i="1"/>
  <c r="AA13" i="1"/>
  <c r="AA11" i="1"/>
  <c r="AF12" i="5" l="1"/>
  <c r="AF14" i="5"/>
  <c r="AF18" i="5"/>
  <c r="AF20" i="5"/>
  <c r="AF22" i="5"/>
  <c r="AG8" i="5"/>
  <c r="AF7" i="5"/>
  <c r="AF11" i="5"/>
  <c r="AF13" i="5"/>
  <c r="AF15" i="5"/>
  <c r="AF19" i="5"/>
  <c r="AF21" i="5"/>
  <c r="AF25" i="5"/>
  <c r="AF26" i="5"/>
  <c r="AF27" i="5"/>
  <c r="AF29" i="5"/>
  <c r="AF28" i="5"/>
  <c r="AF33" i="5"/>
  <c r="AF35" i="5"/>
  <c r="AF30" i="5"/>
  <c r="AF36" i="5"/>
  <c r="AF34" i="5"/>
  <c r="AF37" i="5"/>
  <c r="AF39" i="5"/>
  <c r="AC8" i="4"/>
  <c r="AB11" i="4"/>
  <c r="AB13" i="4"/>
  <c r="AB15" i="4"/>
  <c r="AB19" i="4"/>
  <c r="AB21" i="4"/>
  <c r="AB23" i="4"/>
  <c r="AB27" i="4"/>
  <c r="AB29" i="4"/>
  <c r="AB31" i="4"/>
  <c r="AB35" i="4"/>
  <c r="AB37" i="4"/>
  <c r="AB39" i="4"/>
  <c r="AB12" i="4"/>
  <c r="AB14" i="4"/>
  <c r="AB16" i="4"/>
  <c r="AB20" i="4"/>
  <c r="AB22" i="4"/>
  <c r="AB24" i="4"/>
  <c r="AB28" i="4"/>
  <c r="AB30" i="4"/>
  <c r="AB32" i="4"/>
  <c r="AB36" i="4"/>
  <c r="AB38" i="4"/>
  <c r="AB40" i="4"/>
  <c r="AC8" i="3"/>
  <c r="AB7" i="3"/>
  <c r="AB11" i="3"/>
  <c r="AB13" i="3"/>
  <c r="AB17" i="3"/>
  <c r="AB12" i="3"/>
  <c r="AB14" i="3"/>
  <c r="AB18" i="3"/>
  <c r="AB22" i="3"/>
  <c r="AB20" i="3"/>
  <c r="AB27" i="3"/>
  <c r="AB29" i="3"/>
  <c r="AB31" i="3"/>
  <c r="AB33" i="3"/>
  <c r="AB23" i="3"/>
  <c r="AB19" i="3"/>
  <c r="AB32" i="3"/>
  <c r="AB26" i="3"/>
  <c r="AB28" i="3"/>
  <c r="AB38" i="3"/>
  <c r="AB21" i="3"/>
  <c r="AB30" i="3"/>
  <c r="AB34" i="3"/>
  <c r="AB39" i="3"/>
  <c r="AB40" i="3"/>
  <c r="AB41" i="3"/>
  <c r="AB42" i="3"/>
  <c r="AB37" i="3"/>
  <c r="AB46" i="1"/>
  <c r="AB36" i="1"/>
  <c r="AB50" i="1"/>
  <c r="AB47" i="1"/>
  <c r="AB37" i="1"/>
  <c r="AB45" i="1"/>
  <c r="AB48" i="1"/>
  <c r="AB43" i="1"/>
  <c r="AB34" i="1"/>
  <c r="AB22" i="1"/>
  <c r="AB42" i="1"/>
  <c r="AB17" i="1"/>
  <c r="AB28" i="1"/>
  <c r="AB29" i="1"/>
  <c r="AB27" i="1"/>
  <c r="AB23" i="1"/>
  <c r="AB44" i="1"/>
  <c r="AB35" i="1"/>
  <c r="AB31" i="1"/>
  <c r="AB39" i="1"/>
  <c r="AB30" i="1"/>
  <c r="AB19" i="1"/>
  <c r="AB38" i="1"/>
  <c r="AB21" i="1"/>
  <c r="AB12" i="1"/>
  <c r="AB11" i="1"/>
  <c r="AC8" i="1"/>
  <c r="AB20" i="1"/>
  <c r="AB15" i="1"/>
  <c r="AB13" i="1"/>
  <c r="AB26" i="1"/>
  <c r="AB18" i="1"/>
  <c r="AB16" i="1"/>
  <c r="AB14" i="1"/>
  <c r="AB7" i="1"/>
  <c r="AG12" i="5" l="1"/>
  <c r="AG25" i="5"/>
  <c r="AG27" i="5"/>
  <c r="AG29" i="5"/>
  <c r="AH8" i="5"/>
  <c r="AG11" i="5"/>
  <c r="AG22" i="5"/>
  <c r="AG21" i="5"/>
  <c r="AG13" i="5"/>
  <c r="AG20" i="5"/>
  <c r="AG19" i="5"/>
  <c r="AG18" i="5"/>
  <c r="AG7" i="5"/>
  <c r="AG14" i="5"/>
  <c r="AG30" i="5"/>
  <c r="AG34" i="5"/>
  <c r="AG36" i="5"/>
  <c r="AG28" i="5"/>
  <c r="AG26" i="5"/>
  <c r="AG33" i="5"/>
  <c r="AG35" i="5"/>
  <c r="AG37" i="5"/>
  <c r="AG15" i="5"/>
  <c r="AG39" i="5"/>
  <c r="AC12" i="4"/>
  <c r="AC14" i="4"/>
  <c r="AC16" i="4"/>
  <c r="AC20" i="4"/>
  <c r="AC22" i="4"/>
  <c r="AC24" i="4"/>
  <c r="AC28" i="4"/>
  <c r="AC30" i="4"/>
  <c r="AC32" i="4"/>
  <c r="AC36" i="4"/>
  <c r="AC38" i="4"/>
  <c r="AC11" i="4"/>
  <c r="AC13" i="4"/>
  <c r="AC15" i="4"/>
  <c r="AC19" i="4"/>
  <c r="AC21" i="4"/>
  <c r="AC23" i="4"/>
  <c r="AC27" i="4"/>
  <c r="AC29" i="4"/>
  <c r="AC31" i="4"/>
  <c r="AC35" i="4"/>
  <c r="AC37" i="4"/>
  <c r="AC39" i="4"/>
  <c r="AC40" i="4"/>
  <c r="AC12" i="3"/>
  <c r="AD8" i="3"/>
  <c r="AC7" i="3"/>
  <c r="AC11" i="3"/>
  <c r="AC13" i="3"/>
  <c r="AC17" i="3"/>
  <c r="AC19" i="3"/>
  <c r="AC21" i="3"/>
  <c r="AC14" i="3"/>
  <c r="AC22" i="3"/>
  <c r="AC18" i="3"/>
  <c r="AC20" i="3"/>
  <c r="AC30" i="3"/>
  <c r="AC33" i="3"/>
  <c r="AC34" i="3"/>
  <c r="AC38" i="3"/>
  <c r="AC27" i="3"/>
  <c r="AC29" i="3"/>
  <c r="AC26" i="3"/>
  <c r="AC32" i="3"/>
  <c r="AC37" i="3"/>
  <c r="AC28" i="3"/>
  <c r="AC31" i="3"/>
  <c r="AC42" i="3"/>
  <c r="AC23" i="3"/>
  <c r="AC39" i="3"/>
  <c r="AC40" i="3"/>
  <c r="AC41" i="3"/>
  <c r="AC39" i="1"/>
  <c r="AC29" i="1"/>
  <c r="AC50" i="1"/>
  <c r="AC44" i="1"/>
  <c r="AC47" i="1"/>
  <c r="AC42" i="1"/>
  <c r="AC30" i="1"/>
  <c r="AC45" i="1"/>
  <c r="AC48" i="1"/>
  <c r="AC38" i="1"/>
  <c r="AC43" i="1"/>
  <c r="AC46" i="1"/>
  <c r="AC36" i="1"/>
  <c r="AC17" i="1"/>
  <c r="AC28" i="1"/>
  <c r="AC20" i="1"/>
  <c r="AC27" i="1"/>
  <c r="AC23" i="1"/>
  <c r="AC35" i="1"/>
  <c r="AC31" i="1"/>
  <c r="AC21" i="1"/>
  <c r="AC26" i="1"/>
  <c r="AC34" i="1"/>
  <c r="AC22" i="1"/>
  <c r="AC12" i="1"/>
  <c r="AD8" i="1"/>
  <c r="AC13" i="1"/>
  <c r="AC15" i="1"/>
  <c r="AC37" i="1"/>
  <c r="AC18" i="1"/>
  <c r="AC16" i="1"/>
  <c r="AC7" i="1"/>
  <c r="AC11" i="1"/>
  <c r="AC14" i="1"/>
  <c r="AC19" i="1"/>
  <c r="AH7" i="5" l="1"/>
  <c r="AH14" i="5"/>
  <c r="AH25" i="5"/>
  <c r="AH27" i="5"/>
  <c r="AH29" i="5"/>
  <c r="AI8" i="5"/>
  <c r="AH11" i="5"/>
  <c r="AH22" i="5"/>
  <c r="AH12" i="5"/>
  <c r="AH21" i="5"/>
  <c r="AH13" i="5"/>
  <c r="AH20" i="5"/>
  <c r="AH19" i="5"/>
  <c r="AH26" i="5"/>
  <c r="AH15" i="5"/>
  <c r="AH30" i="5"/>
  <c r="AH34" i="5"/>
  <c r="AH28" i="5"/>
  <c r="AH18" i="5"/>
  <c r="AH33" i="5"/>
  <c r="AH35" i="5"/>
  <c r="AH37" i="5"/>
  <c r="AH39" i="5"/>
  <c r="AH36" i="5"/>
  <c r="AD12" i="3"/>
  <c r="AE8" i="3"/>
  <c r="AD7" i="3"/>
  <c r="AD11" i="3"/>
  <c r="AD13" i="3"/>
  <c r="AD17" i="3"/>
  <c r="AD19" i="3"/>
  <c r="AD21" i="3"/>
  <c r="AD18" i="3"/>
  <c r="AD14" i="3"/>
  <c r="AD20" i="3"/>
  <c r="AD27" i="3"/>
  <c r="AD23" i="3"/>
  <c r="AD26" i="3"/>
  <c r="AD28" i="3"/>
  <c r="AD32" i="3"/>
  <c r="AD29" i="3"/>
  <c r="AD37" i="3"/>
  <c r="AD22" i="3"/>
  <c r="AD38" i="3"/>
  <c r="AD31" i="3"/>
  <c r="AD40" i="3"/>
  <c r="AD41" i="3"/>
  <c r="AD42" i="3"/>
  <c r="AD30" i="3"/>
  <c r="AD33" i="3"/>
  <c r="AD34" i="3"/>
  <c r="AD39" i="3"/>
  <c r="AD50" i="1"/>
  <c r="AD44" i="1"/>
  <c r="AD34" i="1"/>
  <c r="AD47" i="1"/>
  <c r="AD45" i="1"/>
  <c r="AD35" i="1"/>
  <c r="AD48" i="1"/>
  <c r="AD43" i="1"/>
  <c r="AD46" i="1"/>
  <c r="AD42" i="1"/>
  <c r="AD28" i="1"/>
  <c r="AD20" i="1"/>
  <c r="AD27" i="1"/>
  <c r="AD23" i="1"/>
  <c r="AD15" i="1"/>
  <c r="AD31" i="1"/>
  <c r="AD29" i="1"/>
  <c r="AD26" i="1"/>
  <c r="AD39" i="1"/>
  <c r="AD38" i="1"/>
  <c r="AD37" i="1"/>
  <c r="AD36" i="1"/>
  <c r="AD17" i="1"/>
  <c r="AE8" i="1"/>
  <c r="AD13" i="1"/>
  <c r="AD30" i="1"/>
  <c r="AD22" i="1"/>
  <c r="AD18" i="1"/>
  <c r="AD16" i="1"/>
  <c r="AD11" i="1"/>
  <c r="AD14" i="1"/>
  <c r="AD7" i="1"/>
  <c r="AD19" i="1"/>
  <c r="AD21" i="1"/>
  <c r="AD12" i="1"/>
  <c r="AJ8" i="5" l="1"/>
  <c r="AI15" i="5"/>
  <c r="AI7" i="5"/>
  <c r="AI14" i="5"/>
  <c r="AI25" i="5"/>
  <c r="AI11" i="5"/>
  <c r="AI22" i="5"/>
  <c r="AI12" i="5"/>
  <c r="AI21" i="5"/>
  <c r="AI13" i="5"/>
  <c r="AI20" i="5"/>
  <c r="AI18" i="5"/>
  <c r="AI30" i="5"/>
  <c r="AI34" i="5"/>
  <c r="AI36" i="5"/>
  <c r="AI26" i="5"/>
  <c r="AI28" i="5"/>
  <c r="AI27" i="5"/>
  <c r="AI29" i="5"/>
  <c r="AI19" i="5"/>
  <c r="AI33" i="5"/>
  <c r="AI35" i="5"/>
  <c r="AI37" i="5"/>
  <c r="AI39" i="5"/>
  <c r="AE12" i="3"/>
  <c r="AE14" i="3"/>
  <c r="AE18" i="3"/>
  <c r="AE20" i="3"/>
  <c r="AE22" i="3"/>
  <c r="AF8" i="3"/>
  <c r="AE13" i="3"/>
  <c r="AE19" i="3"/>
  <c r="AE23" i="3"/>
  <c r="AE26" i="3"/>
  <c r="AE21" i="3"/>
  <c r="AE7" i="3"/>
  <c r="AE27" i="3"/>
  <c r="AE11" i="3"/>
  <c r="AE17" i="3"/>
  <c r="AE28" i="3"/>
  <c r="AE37" i="3"/>
  <c r="AE39" i="3"/>
  <c r="AE41" i="3"/>
  <c r="AE30" i="3"/>
  <c r="AE33" i="3"/>
  <c r="AE34" i="3"/>
  <c r="AE38" i="3"/>
  <c r="AE40" i="3"/>
  <c r="AE42" i="3"/>
  <c r="AE32" i="3"/>
  <c r="AE29" i="3"/>
  <c r="AE31" i="3"/>
  <c r="AE47" i="1"/>
  <c r="AE37" i="1"/>
  <c r="AE27" i="1"/>
  <c r="AE48" i="1"/>
  <c r="AE38" i="1"/>
  <c r="AE46" i="1"/>
  <c r="AE50" i="1"/>
  <c r="AE23" i="1"/>
  <c r="AE31" i="1"/>
  <c r="AE29" i="1"/>
  <c r="AE18" i="1"/>
  <c r="AE35" i="1"/>
  <c r="AE44" i="1"/>
  <c r="AE26" i="1"/>
  <c r="AE45" i="1"/>
  <c r="AE39" i="1"/>
  <c r="AE19" i="1"/>
  <c r="AE30" i="1"/>
  <c r="AE22" i="1"/>
  <c r="AE43" i="1"/>
  <c r="AE42" i="1"/>
  <c r="AE28" i="1"/>
  <c r="AE20" i="1"/>
  <c r="AE36" i="1"/>
  <c r="AE34" i="1"/>
  <c r="AE15" i="1"/>
  <c r="AE13" i="1"/>
  <c r="AE11" i="1"/>
  <c r="AE12" i="1"/>
  <c r="AE16" i="1"/>
  <c r="AE14" i="1"/>
  <c r="AE21" i="1"/>
  <c r="AE17" i="1"/>
  <c r="AF8" i="1"/>
  <c r="AE7" i="1"/>
  <c r="AJ7" i="5" l="1"/>
  <c r="AJ11" i="5"/>
  <c r="AJ13" i="5"/>
  <c r="AJ15" i="5"/>
  <c r="AJ19" i="5"/>
  <c r="AJ21" i="5"/>
  <c r="AJ25" i="5"/>
  <c r="AJ12" i="5"/>
  <c r="AJ14" i="5"/>
  <c r="AJ18" i="5"/>
  <c r="AJ20" i="5"/>
  <c r="AJ22" i="5"/>
  <c r="AK8" i="5"/>
  <c r="AJ27" i="5"/>
  <c r="AJ26" i="5"/>
  <c r="AJ28" i="5"/>
  <c r="AJ30" i="5"/>
  <c r="AJ34" i="5"/>
  <c r="AJ29" i="5"/>
  <c r="AJ33" i="5"/>
  <c r="AJ35" i="5"/>
  <c r="AJ36" i="5"/>
  <c r="AJ37" i="5"/>
  <c r="AJ39" i="5"/>
  <c r="AF12" i="3"/>
  <c r="AF14" i="3"/>
  <c r="AG8" i="3"/>
  <c r="AF7" i="3"/>
  <c r="AF11" i="3"/>
  <c r="AF13" i="3"/>
  <c r="AF17" i="3"/>
  <c r="AF18" i="3"/>
  <c r="AF19" i="3"/>
  <c r="AF23" i="3"/>
  <c r="AF26" i="3"/>
  <c r="AF28" i="3"/>
  <c r="AF30" i="3"/>
  <c r="AF32" i="3"/>
  <c r="AF22" i="3"/>
  <c r="AF20" i="3"/>
  <c r="AF21" i="3"/>
  <c r="AF31" i="3"/>
  <c r="AF39" i="3"/>
  <c r="AF40" i="3"/>
  <c r="AF41" i="3"/>
  <c r="AF42" i="3"/>
  <c r="AF27" i="3"/>
  <c r="AF37" i="3"/>
  <c r="AF29" i="3"/>
  <c r="AF38" i="3"/>
  <c r="AF33" i="3"/>
  <c r="AF34" i="3"/>
  <c r="AF42" i="1"/>
  <c r="AF30" i="1"/>
  <c r="AF45" i="1"/>
  <c r="AF48" i="1"/>
  <c r="AF43" i="1"/>
  <c r="AF31" i="1"/>
  <c r="AF46" i="1"/>
  <c r="AF39" i="1"/>
  <c r="AF50" i="1"/>
  <c r="AF44" i="1"/>
  <c r="AF47" i="1"/>
  <c r="AF29" i="1"/>
  <c r="AF27" i="1"/>
  <c r="AF18" i="1"/>
  <c r="AF35" i="1"/>
  <c r="AF21" i="1"/>
  <c r="AF26" i="1"/>
  <c r="AF38" i="1"/>
  <c r="AF37" i="1"/>
  <c r="AF22" i="1"/>
  <c r="AF36" i="1"/>
  <c r="AF34" i="1"/>
  <c r="AF23" i="1"/>
  <c r="AF15" i="1"/>
  <c r="AF13" i="1"/>
  <c r="AF16" i="1"/>
  <c r="AF7" i="1"/>
  <c r="AF17" i="1"/>
  <c r="AF28" i="1"/>
  <c r="AF20" i="1"/>
  <c r="AF11" i="1"/>
  <c r="AF14" i="1"/>
  <c r="AG8" i="1"/>
  <c r="AF19" i="1"/>
  <c r="AF12" i="1"/>
  <c r="AK7" i="5" l="1"/>
  <c r="AK11" i="5"/>
  <c r="AK13" i="5"/>
  <c r="AK18" i="5"/>
  <c r="AK26" i="5"/>
  <c r="AK28" i="5"/>
  <c r="AK30" i="5"/>
  <c r="AK15" i="5"/>
  <c r="AK14" i="5"/>
  <c r="AK25" i="5"/>
  <c r="AL8" i="5"/>
  <c r="AK22" i="5"/>
  <c r="AK12" i="5"/>
  <c r="AK21" i="5"/>
  <c r="AK19" i="5"/>
  <c r="AK33" i="5"/>
  <c r="AK35" i="5"/>
  <c r="AK37" i="5"/>
  <c r="AK34" i="5"/>
  <c r="AK36" i="5"/>
  <c r="AK39" i="5"/>
  <c r="AK27" i="5"/>
  <c r="AK29" i="5"/>
  <c r="AK20" i="5"/>
  <c r="AG7" i="3"/>
  <c r="AG11" i="3"/>
  <c r="AG13" i="3"/>
  <c r="AG12" i="3"/>
  <c r="AG14" i="3"/>
  <c r="AG18" i="3"/>
  <c r="AG20" i="3"/>
  <c r="AH8" i="3"/>
  <c r="AG19" i="3"/>
  <c r="AG22" i="3"/>
  <c r="AG21" i="3"/>
  <c r="AG26" i="3"/>
  <c r="AG27" i="3"/>
  <c r="AG29" i="3"/>
  <c r="AG23" i="3"/>
  <c r="AG37" i="3"/>
  <c r="AG33" i="3"/>
  <c r="AG34" i="3"/>
  <c r="AG40" i="3"/>
  <c r="AG39" i="3"/>
  <c r="AG28" i="3"/>
  <c r="AG32" i="3"/>
  <c r="AG17" i="3"/>
  <c r="AG38" i="3"/>
  <c r="AG41" i="3"/>
  <c r="AG31" i="3"/>
  <c r="AG30" i="3"/>
  <c r="AG42" i="3"/>
  <c r="AG45" i="1"/>
  <c r="AG35" i="1"/>
  <c r="AG48" i="1"/>
  <c r="AG46" i="1"/>
  <c r="AG36" i="1"/>
  <c r="AG50" i="1"/>
  <c r="AG44" i="1"/>
  <c r="AG47" i="1"/>
  <c r="AG31" i="1"/>
  <c r="AG21" i="1"/>
  <c r="AG26" i="1"/>
  <c r="AG16" i="1"/>
  <c r="AG39" i="1"/>
  <c r="AG38" i="1"/>
  <c r="AG37" i="1"/>
  <c r="AG22" i="1"/>
  <c r="AG34" i="1"/>
  <c r="AG30" i="1"/>
  <c r="AG28" i="1"/>
  <c r="AG43" i="1"/>
  <c r="AG42" i="1"/>
  <c r="AG29" i="1"/>
  <c r="AG27" i="1"/>
  <c r="AG11" i="1"/>
  <c r="AG20" i="1"/>
  <c r="AG23" i="1"/>
  <c r="AG18" i="1"/>
  <c r="AG14" i="1"/>
  <c r="AG7" i="1"/>
  <c r="AG19" i="1"/>
  <c r="AG12" i="1"/>
  <c r="AG17" i="1"/>
  <c r="AH8" i="1"/>
  <c r="AG15" i="1"/>
  <c r="AG13" i="1"/>
  <c r="AL19" i="5" l="1"/>
  <c r="AL18" i="5"/>
  <c r="AL26" i="5"/>
  <c r="AL28" i="5"/>
  <c r="AL30" i="5"/>
  <c r="AL7" i="5"/>
  <c r="AL15" i="5"/>
  <c r="AL14" i="5"/>
  <c r="AL11" i="5"/>
  <c r="AM8" i="5"/>
  <c r="AL22" i="5"/>
  <c r="AL27" i="5"/>
  <c r="AL20" i="5"/>
  <c r="AL21" i="5"/>
  <c r="AL12" i="5"/>
  <c r="AL33" i="5"/>
  <c r="AL35" i="5"/>
  <c r="AL25" i="5"/>
  <c r="AL34" i="5"/>
  <c r="AL36" i="5"/>
  <c r="AL13" i="5"/>
  <c r="AL29" i="5"/>
  <c r="AL37" i="5"/>
  <c r="AL39" i="5"/>
  <c r="AH7" i="3"/>
  <c r="AH11" i="3"/>
  <c r="AH12" i="3"/>
  <c r="AH14" i="3"/>
  <c r="AH18" i="3"/>
  <c r="AH20" i="3"/>
  <c r="AH13" i="3"/>
  <c r="AH19" i="3"/>
  <c r="AH23" i="3"/>
  <c r="AH26" i="3"/>
  <c r="AI8" i="3"/>
  <c r="AH22" i="3"/>
  <c r="AH17" i="3"/>
  <c r="AH27" i="3"/>
  <c r="AH29" i="3"/>
  <c r="AH28" i="3"/>
  <c r="AH21" i="3"/>
  <c r="AH31" i="3"/>
  <c r="AH30" i="3"/>
  <c r="AH33" i="3"/>
  <c r="AH34" i="3"/>
  <c r="AH39" i="3"/>
  <c r="AH40" i="3"/>
  <c r="AH41" i="3"/>
  <c r="AH42" i="3"/>
  <c r="AH32" i="3"/>
  <c r="AH37" i="3"/>
  <c r="AH38" i="3"/>
  <c r="AH48" i="1"/>
  <c r="AH38" i="1"/>
  <c r="AH28" i="1"/>
  <c r="AH43" i="1"/>
  <c r="AH46" i="1"/>
  <c r="AH39" i="1"/>
  <c r="AH29" i="1"/>
  <c r="AH50" i="1"/>
  <c r="AH44" i="1"/>
  <c r="AH47" i="1"/>
  <c r="AH37" i="1"/>
  <c r="AH42" i="1"/>
  <c r="AH45" i="1"/>
  <c r="AH35" i="1"/>
  <c r="AH26" i="1"/>
  <c r="AH16" i="1"/>
  <c r="AH19" i="1"/>
  <c r="AH34" i="1"/>
  <c r="AH30" i="1"/>
  <c r="AH36" i="1"/>
  <c r="AH20" i="1"/>
  <c r="AH23" i="1"/>
  <c r="AH31" i="1"/>
  <c r="AH21" i="1"/>
  <c r="AH22" i="1"/>
  <c r="AH11" i="1"/>
  <c r="AH7" i="1"/>
  <c r="AH18" i="1"/>
  <c r="AH14" i="1"/>
  <c r="AH15" i="1"/>
  <c r="AH13" i="1"/>
  <c r="AH17" i="1"/>
  <c r="AI8" i="1"/>
  <c r="AH27" i="1"/>
  <c r="AH12" i="1"/>
  <c r="AN8" i="5" l="1"/>
  <c r="AM20" i="5"/>
  <c r="AM19" i="5"/>
  <c r="AM18" i="5"/>
  <c r="AM26" i="5"/>
  <c r="AM7" i="5"/>
  <c r="AM15" i="5"/>
  <c r="AM14" i="5"/>
  <c r="AM11" i="5"/>
  <c r="AM25" i="5"/>
  <c r="AM12" i="5"/>
  <c r="AM13" i="5"/>
  <c r="AM21" i="5"/>
  <c r="AM29" i="5"/>
  <c r="AM22" i="5"/>
  <c r="AM33" i="5"/>
  <c r="AM35" i="5"/>
  <c r="AM37" i="5"/>
  <c r="AM28" i="5"/>
  <c r="AM30" i="5"/>
  <c r="AM27" i="5"/>
  <c r="AM34" i="5"/>
  <c r="AM36" i="5"/>
  <c r="AM39" i="5"/>
  <c r="AI7" i="3"/>
  <c r="AI11" i="3"/>
  <c r="AI13" i="3"/>
  <c r="AI17" i="3"/>
  <c r="AI19" i="3"/>
  <c r="AI21" i="3"/>
  <c r="AI23" i="3"/>
  <c r="AJ8" i="3"/>
  <c r="AI18" i="3"/>
  <c r="AI14" i="3"/>
  <c r="AI26" i="3"/>
  <c r="AI20" i="3"/>
  <c r="AI22" i="3"/>
  <c r="AI27" i="3"/>
  <c r="AI32" i="3"/>
  <c r="AI34" i="3"/>
  <c r="AI38" i="3"/>
  <c r="AI40" i="3"/>
  <c r="AI42" i="3"/>
  <c r="AI37" i="3"/>
  <c r="AI39" i="3"/>
  <c r="AI41" i="3"/>
  <c r="AI30" i="3"/>
  <c r="AI33" i="3"/>
  <c r="AI12" i="3"/>
  <c r="AI28" i="3"/>
  <c r="AI29" i="3"/>
  <c r="AI31" i="3"/>
  <c r="AI43" i="1"/>
  <c r="AI31" i="1"/>
  <c r="AI46" i="1"/>
  <c r="AI50" i="1"/>
  <c r="AI44" i="1"/>
  <c r="AI34" i="1"/>
  <c r="AI47" i="1"/>
  <c r="AI42" i="1"/>
  <c r="AI45" i="1"/>
  <c r="AI48" i="1"/>
  <c r="AI19" i="1"/>
  <c r="AI22" i="1"/>
  <c r="AI39" i="1"/>
  <c r="AI38" i="1"/>
  <c r="AI37" i="1"/>
  <c r="AI30" i="1"/>
  <c r="AI36" i="1"/>
  <c r="AI28" i="1"/>
  <c r="AI23" i="1"/>
  <c r="AI27" i="1"/>
  <c r="AI35" i="1"/>
  <c r="AI26" i="1"/>
  <c r="AI20" i="1"/>
  <c r="AI18" i="1"/>
  <c r="AI16" i="1"/>
  <c r="AI14" i="1"/>
  <c r="AI7" i="1"/>
  <c r="AI12" i="1"/>
  <c r="AJ8" i="1"/>
  <c r="AI17" i="1"/>
  <c r="AI29" i="1"/>
  <c r="AI21" i="1"/>
  <c r="AI15" i="1"/>
  <c r="AI13" i="1"/>
  <c r="AI11" i="1"/>
  <c r="AN12" i="5" l="1"/>
  <c r="AN14" i="5"/>
  <c r="AN18" i="5"/>
  <c r="AN20" i="5"/>
  <c r="AN22" i="5"/>
  <c r="AO8" i="5"/>
  <c r="AN7" i="5"/>
  <c r="AN11" i="5"/>
  <c r="AN13" i="5"/>
  <c r="AN15" i="5"/>
  <c r="AN19" i="5"/>
  <c r="AN21" i="5"/>
  <c r="AN25" i="5"/>
  <c r="AN26" i="5"/>
  <c r="AN27" i="5"/>
  <c r="AN29" i="5"/>
  <c r="AN33" i="5"/>
  <c r="AN35" i="5"/>
  <c r="AN28" i="5"/>
  <c r="AN30" i="5"/>
  <c r="AN36" i="5"/>
  <c r="AN34" i="5"/>
  <c r="AN37" i="5"/>
  <c r="AN39" i="5"/>
  <c r="AK8" i="3"/>
  <c r="AJ7" i="3"/>
  <c r="AJ11" i="3"/>
  <c r="AJ13" i="3"/>
  <c r="AJ17" i="3"/>
  <c r="AJ12" i="3"/>
  <c r="AJ14" i="3"/>
  <c r="AJ27" i="3"/>
  <c r="AJ29" i="3"/>
  <c r="AJ31" i="3"/>
  <c r="AJ33" i="3"/>
  <c r="AJ18" i="3"/>
  <c r="AJ19" i="3"/>
  <c r="AJ23" i="3"/>
  <c r="AJ21" i="3"/>
  <c r="AJ22" i="3"/>
  <c r="AJ26" i="3"/>
  <c r="AJ28" i="3"/>
  <c r="AJ30" i="3"/>
  <c r="AJ34" i="3"/>
  <c r="AJ39" i="3"/>
  <c r="AJ41" i="3"/>
  <c r="AJ40" i="3"/>
  <c r="AJ42" i="3"/>
  <c r="AJ32" i="3"/>
  <c r="AJ37" i="3"/>
  <c r="AJ20" i="3"/>
  <c r="AJ38" i="3"/>
  <c r="AJ46" i="1"/>
  <c r="AJ36" i="1"/>
  <c r="AJ50" i="1"/>
  <c r="AJ47" i="1"/>
  <c r="AJ37" i="1"/>
  <c r="AJ45" i="1"/>
  <c r="AJ48" i="1"/>
  <c r="AJ22" i="1"/>
  <c r="AJ39" i="1"/>
  <c r="AJ38" i="1"/>
  <c r="AJ30" i="1"/>
  <c r="AJ17" i="1"/>
  <c r="AJ44" i="1"/>
  <c r="AJ34" i="1"/>
  <c r="AJ28" i="1"/>
  <c r="AJ23" i="1"/>
  <c r="AJ27" i="1"/>
  <c r="AJ18" i="1"/>
  <c r="AJ43" i="1"/>
  <c r="AJ42" i="1"/>
  <c r="AJ29" i="1"/>
  <c r="AJ19" i="1"/>
  <c r="AJ12" i="1"/>
  <c r="AK8" i="1"/>
  <c r="AJ35" i="1"/>
  <c r="AJ31" i="1"/>
  <c r="AJ26" i="1"/>
  <c r="AJ21" i="1"/>
  <c r="AJ15" i="1"/>
  <c r="AJ13" i="1"/>
  <c r="AJ11" i="1"/>
  <c r="AJ20" i="1"/>
  <c r="AJ16" i="1"/>
  <c r="AJ14" i="1"/>
  <c r="AJ7" i="1"/>
  <c r="AO12" i="5" l="1"/>
  <c r="AO13" i="5"/>
  <c r="AO21" i="5"/>
  <c r="AO27" i="5"/>
  <c r="AO29" i="5"/>
  <c r="AO20" i="5"/>
  <c r="AO19" i="5"/>
  <c r="AO18" i="5"/>
  <c r="AO7" i="5"/>
  <c r="AO15" i="5"/>
  <c r="AO14" i="5"/>
  <c r="AO22" i="5"/>
  <c r="AO34" i="5"/>
  <c r="AO36" i="5"/>
  <c r="AO11" i="5"/>
  <c r="AP8" i="5"/>
  <c r="AO26" i="5"/>
  <c r="AO33" i="5"/>
  <c r="AO35" i="5"/>
  <c r="AO37" i="5"/>
  <c r="AO25" i="5"/>
  <c r="AO28" i="5"/>
  <c r="AO30" i="5"/>
  <c r="AO39" i="5"/>
  <c r="AK12" i="3"/>
  <c r="AL8" i="3"/>
  <c r="AK7" i="3"/>
  <c r="AK11" i="3"/>
  <c r="AK13" i="3"/>
  <c r="AK17" i="3"/>
  <c r="AK19" i="3"/>
  <c r="AK21" i="3"/>
  <c r="AK22" i="3"/>
  <c r="AK14" i="3"/>
  <c r="AK18" i="3"/>
  <c r="AK20" i="3"/>
  <c r="AK26" i="3"/>
  <c r="AK27" i="3"/>
  <c r="AK29" i="3"/>
  <c r="AK32" i="3"/>
  <c r="AK34" i="3"/>
  <c r="AK38" i="3"/>
  <c r="AK31" i="3"/>
  <c r="AK23" i="3"/>
  <c r="AK30" i="3"/>
  <c r="AK33" i="3"/>
  <c r="AK28" i="3"/>
  <c r="AK39" i="3"/>
  <c r="AK40" i="3"/>
  <c r="AK41" i="3"/>
  <c r="AK42" i="3"/>
  <c r="AK37" i="3"/>
  <c r="AK39" i="1"/>
  <c r="AK29" i="1"/>
  <c r="AK50" i="1"/>
  <c r="AK44" i="1"/>
  <c r="AK47" i="1"/>
  <c r="AK42" i="1"/>
  <c r="AK30" i="1"/>
  <c r="AK45" i="1"/>
  <c r="AK48" i="1"/>
  <c r="AK38" i="1"/>
  <c r="AK43" i="1"/>
  <c r="AK46" i="1"/>
  <c r="AK17" i="1"/>
  <c r="AK37" i="1"/>
  <c r="AK34" i="1"/>
  <c r="AK20" i="1"/>
  <c r="AK36" i="1"/>
  <c r="AK28" i="1"/>
  <c r="AK23" i="1"/>
  <c r="AK27" i="1"/>
  <c r="AK21" i="1"/>
  <c r="AK35" i="1"/>
  <c r="AK31" i="1"/>
  <c r="AK26" i="1"/>
  <c r="AK22" i="1"/>
  <c r="AK12" i="1"/>
  <c r="AL8" i="1"/>
  <c r="AK13" i="1"/>
  <c r="AK19" i="1"/>
  <c r="AK15" i="1"/>
  <c r="AK14" i="1"/>
  <c r="AK11" i="1"/>
  <c r="AK18" i="1"/>
  <c r="AK16" i="1"/>
  <c r="AK7" i="1"/>
  <c r="AP12" i="5" l="1"/>
  <c r="AP22" i="5"/>
  <c r="AP13" i="5"/>
  <c r="AP21" i="5"/>
  <c r="AP27" i="5"/>
  <c r="AP29" i="5"/>
  <c r="AP20" i="5"/>
  <c r="AP19" i="5"/>
  <c r="AP18" i="5"/>
  <c r="AP7" i="5"/>
  <c r="AP15" i="5"/>
  <c r="AP26" i="5"/>
  <c r="AQ8" i="5"/>
  <c r="AP11" i="5"/>
  <c r="AP25" i="5"/>
  <c r="AP34" i="5"/>
  <c r="AP33" i="5"/>
  <c r="AP35" i="5"/>
  <c r="AP37" i="5"/>
  <c r="AP14" i="5"/>
  <c r="AP28" i="5"/>
  <c r="AP30" i="5"/>
  <c r="AP39" i="5"/>
  <c r="AP36" i="5"/>
  <c r="AL12" i="3"/>
  <c r="AM8" i="3"/>
  <c r="AL7" i="3"/>
  <c r="AL11" i="3"/>
  <c r="AL13" i="3"/>
  <c r="AL17" i="3"/>
  <c r="AL19" i="3"/>
  <c r="AL21" i="3"/>
  <c r="AL20" i="3"/>
  <c r="AL22" i="3"/>
  <c r="AL27" i="3"/>
  <c r="AL14" i="3"/>
  <c r="AL18" i="3"/>
  <c r="AL26" i="3"/>
  <c r="AL28" i="3"/>
  <c r="AL30" i="3"/>
  <c r="AL33" i="3"/>
  <c r="AL23" i="3"/>
  <c r="AL34" i="3"/>
  <c r="AL29" i="3"/>
  <c r="AL32" i="3"/>
  <c r="AL39" i="3"/>
  <c r="AL40" i="3"/>
  <c r="AL41" i="3"/>
  <c r="AL42" i="3"/>
  <c r="AL31" i="3"/>
  <c r="AL38" i="3"/>
  <c r="AL37" i="3"/>
  <c r="AL50" i="1"/>
  <c r="AL44" i="1"/>
  <c r="AL34" i="1"/>
  <c r="AL47" i="1"/>
  <c r="AL45" i="1"/>
  <c r="AL35" i="1"/>
  <c r="AL48" i="1"/>
  <c r="AL43" i="1"/>
  <c r="AL46" i="1"/>
  <c r="AL39" i="1"/>
  <c r="AL38" i="1"/>
  <c r="AL37" i="1"/>
  <c r="AL30" i="1"/>
  <c r="AL20" i="1"/>
  <c r="AL36" i="1"/>
  <c r="AL28" i="1"/>
  <c r="AL23" i="1"/>
  <c r="AL15" i="1"/>
  <c r="AL27" i="1"/>
  <c r="AL42" i="1"/>
  <c r="AL31" i="1"/>
  <c r="AL29" i="1"/>
  <c r="AL26" i="1"/>
  <c r="AM8" i="1"/>
  <c r="AL19" i="1"/>
  <c r="AL17" i="1"/>
  <c r="AL13" i="1"/>
  <c r="AL21" i="1"/>
  <c r="AL11" i="1"/>
  <c r="AL16" i="1"/>
  <c r="AL14" i="1"/>
  <c r="AL7" i="1"/>
  <c r="AL22" i="1"/>
  <c r="AL12" i="1"/>
  <c r="AL18" i="1"/>
  <c r="AR8" i="5" l="1"/>
  <c r="AQ11" i="5"/>
  <c r="AQ25" i="5"/>
  <c r="AQ12" i="5"/>
  <c r="AQ22" i="5"/>
  <c r="AQ13" i="5"/>
  <c r="AQ21" i="5"/>
  <c r="AQ20" i="5"/>
  <c r="AQ19" i="5"/>
  <c r="AQ18" i="5"/>
  <c r="AQ14" i="5"/>
  <c r="AQ28" i="5"/>
  <c r="AQ30" i="5"/>
  <c r="AQ29" i="5"/>
  <c r="AQ34" i="5"/>
  <c r="AQ36" i="5"/>
  <c r="AQ7" i="5"/>
  <c r="AQ26" i="5"/>
  <c r="AQ15" i="5"/>
  <c r="AQ33" i="5"/>
  <c r="AQ35" i="5"/>
  <c r="AQ37" i="5"/>
  <c r="AQ27" i="5"/>
  <c r="AQ39" i="5"/>
  <c r="AM12" i="3"/>
  <c r="AM14" i="3"/>
  <c r="AM18" i="3"/>
  <c r="AM20" i="3"/>
  <c r="AM22" i="3"/>
  <c r="AN8" i="3"/>
  <c r="AM17" i="3"/>
  <c r="AM21" i="3"/>
  <c r="AM26" i="3"/>
  <c r="AM13" i="3"/>
  <c r="AM7" i="3"/>
  <c r="AM19" i="3"/>
  <c r="AM23" i="3"/>
  <c r="AM11" i="3"/>
  <c r="AM37" i="3"/>
  <c r="AM39" i="3"/>
  <c r="AM41" i="3"/>
  <c r="AM28" i="3"/>
  <c r="AM29" i="3"/>
  <c r="AM32" i="3"/>
  <c r="AM34" i="3"/>
  <c r="AM38" i="3"/>
  <c r="AM40" i="3"/>
  <c r="AM42" i="3"/>
  <c r="AM31" i="3"/>
  <c r="AM27" i="3"/>
  <c r="AM33" i="3"/>
  <c r="AM30" i="3"/>
  <c r="AM47" i="1"/>
  <c r="AM37" i="1"/>
  <c r="AM27" i="1"/>
  <c r="AM48" i="1"/>
  <c r="AM38" i="1"/>
  <c r="AM46" i="1"/>
  <c r="AM50" i="1"/>
  <c r="AM36" i="1"/>
  <c r="AM34" i="1"/>
  <c r="AM28" i="1"/>
  <c r="AM23" i="1"/>
  <c r="AM44" i="1"/>
  <c r="AM18" i="1"/>
  <c r="AM45" i="1"/>
  <c r="AM42" i="1"/>
  <c r="AM31" i="1"/>
  <c r="AM29" i="1"/>
  <c r="AM26" i="1"/>
  <c r="AM43" i="1"/>
  <c r="AM35" i="1"/>
  <c r="AM19" i="1"/>
  <c r="AM22" i="1"/>
  <c r="AM39" i="1"/>
  <c r="AM30" i="1"/>
  <c r="AM20" i="1"/>
  <c r="AM13" i="1"/>
  <c r="AM12" i="1"/>
  <c r="AM17" i="1"/>
  <c r="AM7" i="1"/>
  <c r="AM21" i="1"/>
  <c r="AM15" i="1"/>
  <c r="AM11" i="1"/>
  <c r="AM16" i="1"/>
  <c r="AM14" i="1"/>
  <c r="AN8" i="1"/>
  <c r="AR7" i="5" l="1"/>
  <c r="AR11" i="5"/>
  <c r="AR13" i="5"/>
  <c r="AR15" i="5"/>
  <c r="AR19" i="5"/>
  <c r="AR21" i="5"/>
  <c r="AR25" i="5"/>
  <c r="AR12" i="5"/>
  <c r="AR14" i="5"/>
  <c r="AR18" i="5"/>
  <c r="AR20" i="5"/>
  <c r="AR22" i="5"/>
  <c r="AS8" i="5"/>
  <c r="AR27" i="5"/>
  <c r="AR26" i="5"/>
  <c r="AR28" i="5"/>
  <c r="AR30" i="5"/>
  <c r="AR29" i="5"/>
  <c r="AR34" i="5"/>
  <c r="AR33" i="5"/>
  <c r="AR39" i="5"/>
  <c r="AR35" i="5"/>
  <c r="AR36" i="5"/>
  <c r="AR37" i="5"/>
  <c r="AN12" i="3"/>
  <c r="AN14" i="3"/>
  <c r="AO8" i="3"/>
  <c r="AN7" i="3"/>
  <c r="AN11" i="3"/>
  <c r="AN13" i="3"/>
  <c r="AN17" i="3"/>
  <c r="AN23" i="3"/>
  <c r="AN20" i="3"/>
  <c r="AN21" i="3"/>
  <c r="AN26" i="3"/>
  <c r="AN28" i="3"/>
  <c r="AN30" i="3"/>
  <c r="AN32" i="3"/>
  <c r="AN22" i="3"/>
  <c r="AN27" i="3"/>
  <c r="AN33" i="3"/>
  <c r="AN18" i="3"/>
  <c r="AN38" i="3"/>
  <c r="AN31" i="3"/>
  <c r="AN19" i="3"/>
  <c r="AN34" i="3"/>
  <c r="AN42" i="3"/>
  <c r="AN29" i="3"/>
  <c r="AN39" i="3"/>
  <c r="AN40" i="3"/>
  <c r="AN41" i="3"/>
  <c r="AN37" i="3"/>
  <c r="AN42" i="1"/>
  <c r="AN30" i="1"/>
  <c r="AN45" i="1"/>
  <c r="AN48" i="1"/>
  <c r="AN43" i="1"/>
  <c r="AN31" i="1"/>
  <c r="AN46" i="1"/>
  <c r="AN39" i="1"/>
  <c r="AN50" i="1"/>
  <c r="AN44" i="1"/>
  <c r="AN47" i="1"/>
  <c r="AN18" i="1"/>
  <c r="AN27" i="1"/>
  <c r="AN21" i="1"/>
  <c r="AN29" i="1"/>
  <c r="AN26" i="1"/>
  <c r="AN35" i="1"/>
  <c r="AN22" i="1"/>
  <c r="AN38" i="1"/>
  <c r="AN37" i="1"/>
  <c r="AN36" i="1"/>
  <c r="AN34" i="1"/>
  <c r="AN28" i="1"/>
  <c r="AN23" i="1"/>
  <c r="AN17" i="1"/>
  <c r="AN13" i="1"/>
  <c r="AN11" i="1"/>
  <c r="AN7" i="1"/>
  <c r="AN19" i="1"/>
  <c r="AN15" i="1"/>
  <c r="AN16" i="1"/>
  <c r="AN14" i="1"/>
  <c r="AN12" i="1"/>
  <c r="AN20" i="1"/>
  <c r="AO8" i="1"/>
  <c r="AS7" i="5" l="1"/>
  <c r="AS11" i="5"/>
  <c r="AS13" i="5"/>
  <c r="AS14" i="5"/>
  <c r="AS26" i="5"/>
  <c r="AS28" i="5"/>
  <c r="AS30" i="5"/>
  <c r="AT8" i="5"/>
  <c r="AS25" i="5"/>
  <c r="AS12" i="5"/>
  <c r="AS22" i="5"/>
  <c r="AS21" i="5"/>
  <c r="AS20" i="5"/>
  <c r="AS19" i="5"/>
  <c r="AS15" i="5"/>
  <c r="AS27" i="5"/>
  <c r="AS33" i="5"/>
  <c r="AS35" i="5"/>
  <c r="AS37" i="5"/>
  <c r="AS29" i="5"/>
  <c r="AS34" i="5"/>
  <c r="AS36" i="5"/>
  <c r="AS39" i="5"/>
  <c r="AS18" i="5"/>
  <c r="AO7" i="3"/>
  <c r="AO11" i="3"/>
  <c r="AO13" i="3"/>
  <c r="AO12" i="3"/>
  <c r="AO14" i="3"/>
  <c r="AO18" i="3"/>
  <c r="AO20" i="3"/>
  <c r="AP8" i="3"/>
  <c r="AO17" i="3"/>
  <c r="AO23" i="3"/>
  <c r="AO22" i="3"/>
  <c r="AO19" i="3"/>
  <c r="AO31" i="3"/>
  <c r="AO30" i="3"/>
  <c r="AO37" i="3"/>
  <c r="AO26" i="3"/>
  <c r="AO38" i="3"/>
  <c r="AO21" i="3"/>
  <c r="AO27" i="3"/>
  <c r="AO33" i="3"/>
  <c r="AO28" i="3"/>
  <c r="AO34" i="3"/>
  <c r="AO40" i="3"/>
  <c r="AO41" i="3"/>
  <c r="AO42" i="3"/>
  <c r="AO32" i="3"/>
  <c r="AO29" i="3"/>
  <c r="AO39" i="3"/>
  <c r="AO45" i="1"/>
  <c r="AO35" i="1"/>
  <c r="AO48" i="1"/>
  <c r="AO46" i="1"/>
  <c r="AO36" i="1"/>
  <c r="AO50" i="1"/>
  <c r="AO44" i="1"/>
  <c r="AO47" i="1"/>
  <c r="AO27" i="1"/>
  <c r="AO21" i="1"/>
  <c r="AO29" i="1"/>
  <c r="AO26" i="1"/>
  <c r="AO16" i="1"/>
  <c r="AO42" i="1"/>
  <c r="AO31" i="1"/>
  <c r="AO43" i="1"/>
  <c r="AO22" i="1"/>
  <c r="AO39" i="1"/>
  <c r="AO38" i="1"/>
  <c r="AO30" i="1"/>
  <c r="AO19" i="1"/>
  <c r="AO15" i="1"/>
  <c r="AO7" i="1"/>
  <c r="AO28" i="1"/>
  <c r="AO23" i="1"/>
  <c r="AO11" i="1"/>
  <c r="AO14" i="1"/>
  <c r="AO37" i="1"/>
  <c r="AO12" i="1"/>
  <c r="AO20" i="1"/>
  <c r="AO18" i="1"/>
  <c r="AP8" i="1"/>
  <c r="AO34" i="1"/>
  <c r="AO17" i="1"/>
  <c r="AO13" i="1"/>
  <c r="AT15" i="5" l="1"/>
  <c r="AT11" i="5"/>
  <c r="AT14" i="5"/>
  <c r="AT26" i="5"/>
  <c r="AT28" i="5"/>
  <c r="AT30" i="5"/>
  <c r="AU8" i="5"/>
  <c r="AT25" i="5"/>
  <c r="AT12" i="5"/>
  <c r="AT13" i="5"/>
  <c r="AT22" i="5"/>
  <c r="AT21" i="5"/>
  <c r="AT20" i="5"/>
  <c r="AT27" i="5"/>
  <c r="AT7" i="5"/>
  <c r="AT18" i="5"/>
  <c r="AT33" i="5"/>
  <c r="AT35" i="5"/>
  <c r="AT29" i="5"/>
  <c r="AT34" i="5"/>
  <c r="AT36" i="5"/>
  <c r="AT19" i="5"/>
  <c r="AT39" i="5"/>
  <c r="AT37" i="5"/>
  <c r="AP7" i="3"/>
  <c r="AP11" i="3"/>
  <c r="AP12" i="3"/>
  <c r="AP14" i="3"/>
  <c r="AP18" i="3"/>
  <c r="AP20" i="3"/>
  <c r="AP19" i="3"/>
  <c r="AP17" i="3"/>
  <c r="AP13" i="3"/>
  <c r="AP21" i="3"/>
  <c r="AP26" i="3"/>
  <c r="AP22" i="3"/>
  <c r="AP27" i="3"/>
  <c r="AP29" i="3"/>
  <c r="AP33" i="3"/>
  <c r="AP37" i="3"/>
  <c r="AP39" i="3"/>
  <c r="AP40" i="3"/>
  <c r="AP41" i="3"/>
  <c r="AP42" i="3"/>
  <c r="AP23" i="3"/>
  <c r="AP31" i="3"/>
  <c r="AP38" i="3"/>
  <c r="AP30" i="3"/>
  <c r="AQ8" i="3"/>
  <c r="AP28" i="3"/>
  <c r="AP34" i="3"/>
  <c r="AP32" i="3"/>
  <c r="AP48" i="1"/>
  <c r="AP38" i="1"/>
  <c r="AP28" i="1"/>
  <c r="AP43" i="1"/>
  <c r="AP46" i="1"/>
  <c r="AP39" i="1"/>
  <c r="AP29" i="1"/>
  <c r="AP50" i="1"/>
  <c r="AP44" i="1"/>
  <c r="AP47" i="1"/>
  <c r="AP37" i="1"/>
  <c r="AP42" i="1"/>
  <c r="AP45" i="1"/>
  <c r="AP26" i="1"/>
  <c r="AP16" i="1"/>
  <c r="AP31" i="1"/>
  <c r="AP19" i="1"/>
  <c r="AP35" i="1"/>
  <c r="AP22" i="1"/>
  <c r="AP20" i="1"/>
  <c r="AP34" i="1"/>
  <c r="AP30" i="1"/>
  <c r="AP23" i="1"/>
  <c r="AP27" i="1"/>
  <c r="AP21" i="1"/>
  <c r="AP11" i="1"/>
  <c r="AP12" i="1"/>
  <c r="AP13" i="1"/>
  <c r="AP14" i="1"/>
  <c r="AP7" i="1"/>
  <c r="AP18" i="1"/>
  <c r="AQ8" i="1"/>
  <c r="AP17" i="1"/>
  <c r="AP36" i="1"/>
  <c r="AP15" i="1"/>
  <c r="AV8" i="5" l="1"/>
  <c r="AU7" i="5"/>
  <c r="AU18" i="5"/>
  <c r="AU15" i="5"/>
  <c r="AU11" i="5"/>
  <c r="AU14" i="5"/>
  <c r="AU26" i="5"/>
  <c r="AU25" i="5"/>
  <c r="AU12" i="5"/>
  <c r="AU13" i="5"/>
  <c r="AU21" i="5"/>
  <c r="AU19" i="5"/>
  <c r="AU20" i="5"/>
  <c r="AU27" i="5"/>
  <c r="AU28" i="5"/>
  <c r="AU22" i="5"/>
  <c r="AU30" i="5"/>
  <c r="AU33" i="5"/>
  <c r="AU35" i="5"/>
  <c r="AU37" i="5"/>
  <c r="AU29" i="5"/>
  <c r="AU34" i="5"/>
  <c r="AU36" i="5"/>
  <c r="AU39" i="5"/>
  <c r="AQ7" i="3"/>
  <c r="AQ11" i="3"/>
  <c r="AQ13" i="3"/>
  <c r="AQ17" i="3"/>
  <c r="AQ19" i="3"/>
  <c r="AQ21" i="3"/>
  <c r="AQ23" i="3"/>
  <c r="AR8" i="3"/>
  <c r="AQ26" i="3"/>
  <c r="AQ22" i="3"/>
  <c r="AQ12" i="3"/>
  <c r="AQ18" i="3"/>
  <c r="AQ34" i="3"/>
  <c r="AQ38" i="3"/>
  <c r="AQ40" i="3"/>
  <c r="AQ42" i="3"/>
  <c r="AQ14" i="3"/>
  <c r="AQ20" i="3"/>
  <c r="AQ31" i="3"/>
  <c r="AQ27" i="3"/>
  <c r="AQ30" i="3"/>
  <c r="AQ37" i="3"/>
  <c r="AQ39" i="3"/>
  <c r="AQ41" i="3"/>
  <c r="AQ29" i="3"/>
  <c r="AQ32" i="3"/>
  <c r="AQ33" i="3"/>
  <c r="AQ28" i="3"/>
  <c r="AQ43" i="1"/>
  <c r="AQ31" i="1"/>
  <c r="AQ46" i="1"/>
  <c r="AQ50" i="1"/>
  <c r="AQ44" i="1"/>
  <c r="AQ34" i="1"/>
  <c r="AQ47" i="1"/>
  <c r="AQ42" i="1"/>
  <c r="AQ45" i="1"/>
  <c r="AQ48" i="1"/>
  <c r="AQ29" i="1"/>
  <c r="AQ19" i="1"/>
  <c r="AQ35" i="1"/>
  <c r="AQ22" i="1"/>
  <c r="AQ30" i="1"/>
  <c r="AQ23" i="1"/>
  <c r="AQ39" i="1"/>
  <c r="AQ38" i="1"/>
  <c r="AQ37" i="1"/>
  <c r="AQ36" i="1"/>
  <c r="AQ28" i="1"/>
  <c r="AQ26" i="1"/>
  <c r="AQ14" i="1"/>
  <c r="AQ7" i="1"/>
  <c r="AR8" i="1"/>
  <c r="AQ21" i="1"/>
  <c r="AQ16" i="1"/>
  <c r="AQ12" i="1"/>
  <c r="AQ18" i="1"/>
  <c r="AQ20" i="1"/>
  <c r="AQ15" i="1"/>
  <c r="AQ17" i="1"/>
  <c r="AQ13" i="1"/>
  <c r="AQ27" i="1"/>
  <c r="AQ11" i="1"/>
  <c r="AV12" i="5" l="1"/>
  <c r="AV14" i="5"/>
  <c r="AV18" i="5"/>
  <c r="AV20" i="5"/>
  <c r="AV22" i="5"/>
  <c r="AW8" i="5"/>
  <c r="AV7" i="5"/>
  <c r="AV11" i="5"/>
  <c r="AV13" i="5"/>
  <c r="AV15" i="5"/>
  <c r="AV19" i="5"/>
  <c r="AV21" i="5"/>
  <c r="AV25" i="5"/>
  <c r="AV26" i="5"/>
  <c r="AV27" i="5"/>
  <c r="AV29" i="5"/>
  <c r="AV28" i="5"/>
  <c r="AV30" i="5"/>
  <c r="AV33" i="5"/>
  <c r="AV35" i="5"/>
  <c r="AV37" i="5"/>
  <c r="AV36" i="5"/>
  <c r="AV39" i="5"/>
  <c r="AV34" i="5"/>
  <c r="AS8" i="3"/>
  <c r="AR7" i="3"/>
  <c r="AR11" i="3"/>
  <c r="AR13" i="3"/>
  <c r="AR12" i="3"/>
  <c r="AR14" i="3"/>
  <c r="AR18" i="3"/>
  <c r="AR19" i="3"/>
  <c r="AR27" i="3"/>
  <c r="AR29" i="3"/>
  <c r="AR31" i="3"/>
  <c r="AR33" i="3"/>
  <c r="AR17" i="3"/>
  <c r="AR20" i="3"/>
  <c r="AR23" i="3"/>
  <c r="AR21" i="3"/>
  <c r="AR22" i="3"/>
  <c r="AR28" i="3"/>
  <c r="AR32" i="3"/>
  <c r="AR26" i="3"/>
  <c r="AR39" i="3"/>
  <c r="AR41" i="3"/>
  <c r="AR37" i="3"/>
  <c r="AR40" i="3"/>
  <c r="AR38" i="3"/>
  <c r="AR42" i="3"/>
  <c r="AR30" i="3"/>
  <c r="AR34" i="3"/>
  <c r="AR46" i="1"/>
  <c r="AR36" i="1"/>
  <c r="AR50" i="1"/>
  <c r="AR47" i="1"/>
  <c r="AR37" i="1"/>
  <c r="AR45" i="1"/>
  <c r="AR48" i="1"/>
  <c r="AR44" i="1"/>
  <c r="AR35" i="1"/>
  <c r="AR31" i="1"/>
  <c r="AR22" i="1"/>
  <c r="AR42" i="1"/>
  <c r="AR17" i="1"/>
  <c r="AR43" i="1"/>
  <c r="AR30" i="1"/>
  <c r="AR23" i="1"/>
  <c r="AR39" i="1"/>
  <c r="AR38" i="1"/>
  <c r="AR34" i="1"/>
  <c r="AR28" i="1"/>
  <c r="AR18" i="1"/>
  <c r="AR27" i="1"/>
  <c r="AR29" i="1"/>
  <c r="AR19" i="1"/>
  <c r="AR21" i="1"/>
  <c r="AR12" i="1"/>
  <c r="AS8" i="1"/>
  <c r="AR11" i="1"/>
  <c r="AR16" i="1"/>
  <c r="AR26" i="1"/>
  <c r="AR20" i="1"/>
  <c r="AR13" i="1"/>
  <c r="AR15" i="1"/>
  <c r="AR14" i="1"/>
  <c r="AR7" i="1"/>
  <c r="AW12" i="5" l="1"/>
  <c r="AW19" i="5"/>
  <c r="AW27" i="5"/>
  <c r="AW29" i="5"/>
  <c r="AW7" i="5"/>
  <c r="AW18" i="5"/>
  <c r="AW15" i="5"/>
  <c r="AX8" i="5"/>
  <c r="AW11" i="5"/>
  <c r="AW14" i="5"/>
  <c r="AW13" i="5"/>
  <c r="AW22" i="5"/>
  <c r="AW20" i="5"/>
  <c r="AW34" i="5"/>
  <c r="AW36" i="5"/>
  <c r="AW21" i="5"/>
  <c r="AW28" i="5"/>
  <c r="AW30" i="5"/>
  <c r="AW33" i="5"/>
  <c r="AW35" i="5"/>
  <c r="AW37" i="5"/>
  <c r="AW26" i="5"/>
  <c r="AW25" i="5"/>
  <c r="AW39" i="5"/>
  <c r="AS12" i="3"/>
  <c r="AT8" i="3"/>
  <c r="AS7" i="3"/>
  <c r="AS11" i="3"/>
  <c r="AS13" i="3"/>
  <c r="AS17" i="3"/>
  <c r="AS19" i="3"/>
  <c r="AS21" i="3"/>
  <c r="AS18" i="3"/>
  <c r="AS20" i="3"/>
  <c r="AS23" i="3"/>
  <c r="AS14" i="3"/>
  <c r="AS22" i="3"/>
  <c r="AS29" i="3"/>
  <c r="AS34" i="3"/>
  <c r="AS38" i="3"/>
  <c r="AS28" i="3"/>
  <c r="AS32" i="3"/>
  <c r="AS26" i="3"/>
  <c r="AS37" i="3"/>
  <c r="AS39" i="3"/>
  <c r="AS40" i="3"/>
  <c r="AS41" i="3"/>
  <c r="AS42" i="3"/>
  <c r="AS31" i="3"/>
  <c r="AS27" i="3"/>
  <c r="AS30" i="3"/>
  <c r="AS33" i="3"/>
  <c r="AS39" i="1"/>
  <c r="AS29" i="1"/>
  <c r="AS50" i="1"/>
  <c r="AS44" i="1"/>
  <c r="AS47" i="1"/>
  <c r="AS42" i="1"/>
  <c r="AS30" i="1"/>
  <c r="AS45" i="1"/>
  <c r="AS48" i="1"/>
  <c r="AS38" i="1"/>
  <c r="AS43" i="1"/>
  <c r="AS46" i="1"/>
  <c r="AS17" i="1"/>
  <c r="AS20" i="1"/>
  <c r="AS23" i="1"/>
  <c r="AS34" i="1"/>
  <c r="AS28" i="1"/>
  <c r="AS37" i="1"/>
  <c r="AS36" i="1"/>
  <c r="AS27" i="1"/>
  <c r="AS21" i="1"/>
  <c r="AS26" i="1"/>
  <c r="AS35" i="1"/>
  <c r="AS31" i="1"/>
  <c r="AS22" i="1"/>
  <c r="AS16" i="1"/>
  <c r="AS12" i="1"/>
  <c r="AT8" i="1"/>
  <c r="AS13" i="1"/>
  <c r="AS18" i="1"/>
  <c r="AS14" i="1"/>
  <c r="AS15" i="1"/>
  <c r="AS11" i="1"/>
  <c r="AS7" i="1"/>
  <c r="AS19" i="1"/>
  <c r="AX20" i="5" l="1"/>
  <c r="AX19" i="5"/>
  <c r="AX27" i="5"/>
  <c r="AX29" i="5"/>
  <c r="AX7" i="5"/>
  <c r="AX18" i="5"/>
  <c r="AX15" i="5"/>
  <c r="AY8" i="5"/>
  <c r="AX11" i="5"/>
  <c r="AX14" i="5"/>
  <c r="AX12" i="5"/>
  <c r="AX25" i="5"/>
  <c r="AX26" i="5"/>
  <c r="AX21" i="5"/>
  <c r="AX13" i="5"/>
  <c r="AX34" i="5"/>
  <c r="AX22" i="5"/>
  <c r="AX28" i="5"/>
  <c r="AX30" i="5"/>
  <c r="AX33" i="5"/>
  <c r="AX35" i="5"/>
  <c r="AX37" i="5"/>
  <c r="AX36" i="5"/>
  <c r="AX39" i="5"/>
  <c r="AT12" i="3"/>
  <c r="AU8" i="3"/>
  <c r="AT7" i="3"/>
  <c r="AT11" i="3"/>
  <c r="AT13" i="3"/>
  <c r="AT17" i="3"/>
  <c r="AT19" i="3"/>
  <c r="AT21" i="3"/>
  <c r="AT14" i="3"/>
  <c r="AT22" i="3"/>
  <c r="AT18" i="3"/>
  <c r="AT27" i="3"/>
  <c r="AT20" i="3"/>
  <c r="AT26" i="3"/>
  <c r="AT28" i="3"/>
  <c r="AT23" i="3"/>
  <c r="AT32" i="3"/>
  <c r="AT31" i="3"/>
  <c r="AT34" i="3"/>
  <c r="AT29" i="3"/>
  <c r="AT40" i="3"/>
  <c r="AT42" i="3"/>
  <c r="AT37" i="3"/>
  <c r="AT39" i="3"/>
  <c r="AT41" i="3"/>
  <c r="AT38" i="3"/>
  <c r="AT30" i="3"/>
  <c r="AT33" i="3"/>
  <c r="AT50" i="1"/>
  <c r="AT44" i="1"/>
  <c r="AT34" i="1"/>
  <c r="AT47" i="1"/>
  <c r="AT45" i="1"/>
  <c r="AT35" i="1"/>
  <c r="AT48" i="1"/>
  <c r="AT43" i="1"/>
  <c r="AT46" i="1"/>
  <c r="AT42" i="1"/>
  <c r="AT20" i="1"/>
  <c r="AT23" i="1"/>
  <c r="AT15" i="1"/>
  <c r="AT30" i="1"/>
  <c r="AT28" i="1"/>
  <c r="AT39" i="1"/>
  <c r="AT38" i="1"/>
  <c r="AT37" i="1"/>
  <c r="AT36" i="1"/>
  <c r="AT27" i="1"/>
  <c r="AT26" i="1"/>
  <c r="AT18" i="1"/>
  <c r="AT13" i="1"/>
  <c r="AT31" i="1"/>
  <c r="AT29" i="1"/>
  <c r="AT17" i="1"/>
  <c r="AT11" i="1"/>
  <c r="AT14" i="1"/>
  <c r="AT7" i="1"/>
  <c r="AT19" i="1"/>
  <c r="AT21" i="1"/>
  <c r="AT16" i="1"/>
  <c r="AT12" i="1"/>
  <c r="AT22" i="1"/>
  <c r="AZ8" i="5" l="1"/>
  <c r="AY21" i="5"/>
  <c r="AY20" i="5"/>
  <c r="AY19" i="5"/>
  <c r="AY7" i="5"/>
  <c r="AY18" i="5"/>
  <c r="AY15" i="5"/>
  <c r="AY11" i="5"/>
  <c r="AY14" i="5"/>
  <c r="AY13" i="5"/>
  <c r="AY22" i="5"/>
  <c r="AY25" i="5"/>
  <c r="AY12" i="5"/>
  <c r="AY27" i="5"/>
  <c r="AY34" i="5"/>
  <c r="AY36" i="5"/>
  <c r="AY28" i="5"/>
  <c r="AY29" i="5"/>
  <c r="AY30" i="5"/>
  <c r="AY33" i="5"/>
  <c r="AY35" i="5"/>
  <c r="AY37" i="5"/>
  <c r="AY26" i="5"/>
  <c r="AY39" i="5"/>
  <c r="AU12" i="3"/>
  <c r="AU14" i="3"/>
  <c r="AU18" i="3"/>
  <c r="AU20" i="3"/>
  <c r="AU22" i="3"/>
  <c r="AV8" i="3"/>
  <c r="AU26" i="3"/>
  <c r="AU19" i="3"/>
  <c r="AU13" i="3"/>
  <c r="AU17" i="3"/>
  <c r="AU21" i="3"/>
  <c r="AU11" i="3"/>
  <c r="AU27" i="3"/>
  <c r="AU7" i="3"/>
  <c r="AU23" i="3"/>
  <c r="AU30" i="3"/>
  <c r="AU33" i="3"/>
  <c r="AU37" i="3"/>
  <c r="AU39" i="3"/>
  <c r="AU41" i="3"/>
  <c r="AU28" i="3"/>
  <c r="AU29" i="3"/>
  <c r="AU34" i="3"/>
  <c r="AU38" i="3"/>
  <c r="AU40" i="3"/>
  <c r="AU42" i="3"/>
  <c r="AU32" i="3"/>
  <c r="AU31" i="3"/>
  <c r="AZ7" i="5" l="1"/>
  <c r="AZ11" i="5"/>
  <c r="AZ13" i="5"/>
  <c r="AZ15" i="5"/>
  <c r="AZ19" i="5"/>
  <c r="AZ21" i="5"/>
  <c r="AZ25" i="5"/>
  <c r="AZ12" i="5"/>
  <c r="AZ14" i="5"/>
  <c r="AZ18" i="5"/>
  <c r="AZ20" i="5"/>
  <c r="AZ22" i="5"/>
  <c r="BA8" i="5"/>
  <c r="AZ26" i="5"/>
  <c r="AZ28" i="5"/>
  <c r="AZ27" i="5"/>
  <c r="AZ34" i="5"/>
  <c r="AZ29" i="5"/>
  <c r="AZ30" i="5"/>
  <c r="AZ36" i="5"/>
  <c r="AZ37" i="5"/>
  <c r="AZ35" i="5"/>
  <c r="AZ33" i="5"/>
  <c r="AZ39" i="5"/>
  <c r="AV12" i="3"/>
  <c r="AV14" i="3"/>
  <c r="AW8" i="3"/>
  <c r="AV7" i="3"/>
  <c r="AV11" i="3"/>
  <c r="AV13" i="3"/>
  <c r="AV17" i="3"/>
  <c r="AV22" i="3"/>
  <c r="AV26" i="3"/>
  <c r="AV28" i="3"/>
  <c r="AV30" i="3"/>
  <c r="AV32" i="3"/>
  <c r="AV18" i="3"/>
  <c r="AV19" i="3"/>
  <c r="AV23" i="3"/>
  <c r="AV27" i="3"/>
  <c r="AV21" i="3"/>
  <c r="AV20" i="3"/>
  <c r="AV33" i="3"/>
  <c r="AV34" i="3"/>
  <c r="AV29" i="3"/>
  <c r="AV37" i="3"/>
  <c r="AV39" i="3"/>
  <c r="AV40" i="3"/>
  <c r="AV41" i="3"/>
  <c r="AV42" i="3"/>
  <c r="AV31" i="3"/>
  <c r="AV38" i="3"/>
  <c r="BA7" i="5" l="1"/>
  <c r="BA11" i="5"/>
  <c r="BA13" i="5"/>
  <c r="BA22" i="5"/>
  <c r="BA26" i="5"/>
  <c r="BA28" i="5"/>
  <c r="BA30" i="5"/>
  <c r="BA21" i="5"/>
  <c r="BA20" i="5"/>
  <c r="BA19" i="5"/>
  <c r="BA18" i="5"/>
  <c r="BA15" i="5"/>
  <c r="BA12" i="5"/>
  <c r="BA25" i="5"/>
  <c r="BA29" i="5"/>
  <c r="BA33" i="5"/>
  <c r="BA35" i="5"/>
  <c r="BA37" i="5"/>
  <c r="BB8" i="5"/>
  <c r="BA27" i="5"/>
  <c r="BA34" i="5"/>
  <c r="BA36" i="5"/>
  <c r="BA39" i="5"/>
  <c r="BA14" i="5"/>
  <c r="AW7" i="3"/>
  <c r="AW11" i="3"/>
  <c r="AW13" i="3"/>
  <c r="AW12" i="3"/>
  <c r="AW14" i="3"/>
  <c r="AW18" i="3"/>
  <c r="AW20" i="3"/>
  <c r="AX8" i="3"/>
  <c r="AW23" i="3"/>
  <c r="AW19" i="3"/>
  <c r="AW17" i="3"/>
  <c r="AW21" i="3"/>
  <c r="AW27" i="3"/>
  <c r="AW33" i="3"/>
  <c r="AW37" i="3"/>
  <c r="AW26" i="3"/>
  <c r="AW29" i="3"/>
  <c r="AW32" i="3"/>
  <c r="AW30" i="3"/>
  <c r="AW28" i="3"/>
  <c r="AW34" i="3"/>
  <c r="AW22" i="3"/>
  <c r="AW39" i="3"/>
  <c r="AW40" i="3"/>
  <c r="AW41" i="3"/>
  <c r="AW42" i="3"/>
  <c r="AW31" i="3"/>
  <c r="AW38" i="3"/>
  <c r="BB12" i="5" l="1"/>
  <c r="BB13" i="5"/>
  <c r="BB25" i="5"/>
  <c r="BB22" i="5"/>
  <c r="BB26" i="5"/>
  <c r="BB28" i="5"/>
  <c r="BB30" i="5"/>
  <c r="BB21" i="5"/>
  <c r="BB20" i="5"/>
  <c r="BB7" i="5"/>
  <c r="BB19" i="5"/>
  <c r="BB18" i="5"/>
  <c r="BB27" i="5"/>
  <c r="BC8" i="5"/>
  <c r="BB14" i="5"/>
  <c r="BB29" i="5"/>
  <c r="BB33" i="5"/>
  <c r="BB35" i="5"/>
  <c r="BB11" i="5"/>
  <c r="BB34" i="5"/>
  <c r="BB36" i="5"/>
  <c r="BB15" i="5"/>
  <c r="BB37" i="5"/>
  <c r="BB39" i="5"/>
  <c r="AX7" i="3"/>
  <c r="AX11" i="3"/>
  <c r="AX12" i="3"/>
  <c r="AX14" i="3"/>
  <c r="AX18" i="3"/>
  <c r="AX20" i="3"/>
  <c r="AX21" i="3"/>
  <c r="AX23" i="3"/>
  <c r="AX22" i="3"/>
  <c r="AX26" i="3"/>
  <c r="AX13" i="3"/>
  <c r="AX19" i="3"/>
  <c r="AY8" i="3"/>
  <c r="AX27" i="3"/>
  <c r="AX17" i="3"/>
  <c r="AX31" i="3"/>
  <c r="AX30" i="3"/>
  <c r="AX28" i="3"/>
  <c r="AX33" i="3"/>
  <c r="AX29" i="3"/>
  <c r="AX32" i="3"/>
  <c r="AX34" i="3"/>
  <c r="AX37" i="3"/>
  <c r="AX41" i="3"/>
  <c r="AX39" i="3"/>
  <c r="AX40" i="3"/>
  <c r="AX42" i="3"/>
  <c r="AX38" i="3"/>
  <c r="BD8" i="5" l="1"/>
  <c r="BC14" i="5"/>
  <c r="BC12" i="5"/>
  <c r="BC13" i="5"/>
  <c r="BC25" i="5"/>
  <c r="BC22" i="5"/>
  <c r="BC26" i="5"/>
  <c r="BC21" i="5"/>
  <c r="BC20" i="5"/>
  <c r="BC7" i="5"/>
  <c r="BC19" i="5"/>
  <c r="BC11" i="5"/>
  <c r="BC15" i="5"/>
  <c r="BC30" i="5"/>
  <c r="BC29" i="5"/>
  <c r="BC33" i="5"/>
  <c r="BC35" i="5"/>
  <c r="BC37" i="5"/>
  <c r="BC27" i="5"/>
  <c r="BC28" i="5"/>
  <c r="BC34" i="5"/>
  <c r="BC36" i="5"/>
  <c r="BC39" i="5"/>
  <c r="BC18" i="5"/>
  <c r="AY7" i="3"/>
  <c r="AY11" i="3"/>
  <c r="AY13" i="3"/>
  <c r="AY17" i="3"/>
  <c r="AY19" i="3"/>
  <c r="AY21" i="3"/>
  <c r="AY23" i="3"/>
  <c r="AZ8" i="3"/>
  <c r="AY12" i="3"/>
  <c r="AY14" i="3"/>
  <c r="AY18" i="3"/>
  <c r="AY22" i="3"/>
  <c r="AY26" i="3"/>
  <c r="AY20" i="3"/>
  <c r="AY34" i="3"/>
  <c r="AY38" i="3"/>
  <c r="AY40" i="3"/>
  <c r="AY42" i="3"/>
  <c r="AY33" i="3"/>
  <c r="AY37" i="3"/>
  <c r="AY39" i="3"/>
  <c r="AY41" i="3"/>
  <c r="AY30" i="3"/>
  <c r="AY28" i="3"/>
  <c r="AY29" i="3"/>
  <c r="AY32" i="3"/>
  <c r="AY27" i="3"/>
  <c r="AY31" i="3"/>
  <c r="BD12" i="5" l="1"/>
  <c r="BD14" i="5"/>
  <c r="BD18" i="5"/>
  <c r="BD20" i="5"/>
  <c r="BD22" i="5"/>
  <c r="BE8" i="5"/>
  <c r="BD7" i="5"/>
  <c r="BD11" i="5"/>
  <c r="BD13" i="5"/>
  <c r="BD15" i="5"/>
  <c r="BD19" i="5"/>
  <c r="BD21" i="5"/>
  <c r="BD25" i="5"/>
  <c r="BD26" i="5"/>
  <c r="BD27" i="5"/>
  <c r="BD29" i="5"/>
  <c r="BD30" i="5"/>
  <c r="BD33" i="5"/>
  <c r="BD35" i="5"/>
  <c r="BD28" i="5"/>
  <c r="BD34" i="5"/>
  <c r="BD39" i="5"/>
  <c r="BD36" i="5"/>
  <c r="BD37" i="5"/>
  <c r="BA8" i="3"/>
  <c r="AZ7" i="3"/>
  <c r="AZ11" i="3"/>
  <c r="AZ13" i="3"/>
  <c r="AZ12" i="3"/>
  <c r="AZ14" i="3"/>
  <c r="AZ20" i="3"/>
  <c r="AZ21" i="3"/>
  <c r="AZ27" i="3"/>
  <c r="AZ29" i="3"/>
  <c r="AZ31" i="3"/>
  <c r="AZ18" i="3"/>
  <c r="AZ22" i="3"/>
  <c r="AZ17" i="3"/>
  <c r="AZ23" i="3"/>
  <c r="AZ19" i="3"/>
  <c r="AZ30" i="3"/>
  <c r="AZ38" i="3"/>
  <c r="AZ33" i="3"/>
  <c r="AZ26" i="3"/>
  <c r="AZ28" i="3"/>
  <c r="AZ42" i="3"/>
  <c r="AZ39" i="3"/>
  <c r="AZ34" i="3"/>
  <c r="AZ41" i="3"/>
  <c r="AZ32" i="3"/>
  <c r="AZ37" i="3"/>
  <c r="AZ40" i="3"/>
  <c r="BE12" i="5" l="1"/>
  <c r="BF8" i="5"/>
  <c r="BE11" i="5"/>
  <c r="BE15" i="5"/>
  <c r="BE27" i="5"/>
  <c r="BE29" i="5"/>
  <c r="BE14" i="5"/>
  <c r="BE13" i="5"/>
  <c r="BE25" i="5"/>
  <c r="BE22" i="5"/>
  <c r="BE21" i="5"/>
  <c r="BE20" i="5"/>
  <c r="BE18" i="5"/>
  <c r="BE19" i="5"/>
  <c r="BE26" i="5"/>
  <c r="BE28" i="5"/>
  <c r="BE34" i="5"/>
  <c r="BE36" i="5"/>
  <c r="BE30" i="5"/>
  <c r="BE7" i="5"/>
  <c r="BE33" i="5"/>
  <c r="BE35" i="5"/>
  <c r="BE37" i="5"/>
  <c r="BE39" i="5"/>
  <c r="BA12" i="3"/>
  <c r="BB8" i="3"/>
  <c r="BA7" i="3"/>
  <c r="BA11" i="3"/>
  <c r="BA13" i="3"/>
  <c r="BA17" i="3"/>
  <c r="BA19" i="3"/>
  <c r="BA21" i="3"/>
  <c r="BA20" i="3"/>
  <c r="BA14" i="3"/>
  <c r="BA23" i="3"/>
  <c r="BA26" i="3"/>
  <c r="BA32" i="3"/>
  <c r="BA22" i="3"/>
  <c r="BA27" i="3"/>
  <c r="BA31" i="3"/>
  <c r="BA34" i="3"/>
  <c r="BA38" i="3"/>
  <c r="BA18" i="3"/>
  <c r="BA39" i="3"/>
  <c r="BA40" i="3"/>
  <c r="BA41" i="3"/>
  <c r="BA42" i="3"/>
  <c r="BA30" i="3"/>
  <c r="BA33" i="3"/>
  <c r="BA28" i="3"/>
  <c r="BA29" i="3"/>
  <c r="BA37" i="3"/>
  <c r="BF18" i="5" l="1"/>
  <c r="BG8" i="5"/>
  <c r="BF11" i="5"/>
  <c r="BF15" i="5"/>
  <c r="BF27" i="5"/>
  <c r="BF29" i="5"/>
  <c r="BF12" i="5"/>
  <c r="BF14" i="5"/>
  <c r="BF13" i="5"/>
  <c r="BF25" i="5"/>
  <c r="BF21" i="5"/>
  <c r="BF26" i="5"/>
  <c r="BF7" i="5"/>
  <c r="BF19" i="5"/>
  <c r="BF20" i="5"/>
  <c r="BF28" i="5"/>
  <c r="BF34" i="5"/>
  <c r="BF30" i="5"/>
  <c r="BF22" i="5"/>
  <c r="BF33" i="5"/>
  <c r="BF35" i="5"/>
  <c r="BF37" i="5"/>
  <c r="BF39" i="5"/>
  <c r="BF36" i="5"/>
  <c r="BB12" i="3"/>
  <c r="BC8" i="3"/>
  <c r="BB7" i="3"/>
  <c r="BB11" i="3"/>
  <c r="BB13" i="3"/>
  <c r="BB17" i="3"/>
  <c r="BB19" i="3"/>
  <c r="BB21" i="3"/>
  <c r="BB14" i="3"/>
  <c r="BB27" i="3"/>
  <c r="BB23" i="3"/>
  <c r="BB18" i="3"/>
  <c r="BB22" i="3"/>
  <c r="BB26" i="3"/>
  <c r="BB28" i="3"/>
  <c r="BB29" i="3"/>
  <c r="BB20" i="3"/>
  <c r="BB31" i="3"/>
  <c r="BB37" i="3"/>
  <c r="BB38" i="3"/>
  <c r="BB40" i="3"/>
  <c r="BB39" i="3"/>
  <c r="BB41" i="3"/>
  <c r="BB30" i="3"/>
  <c r="BB33" i="3"/>
  <c r="BB42" i="3"/>
  <c r="BB34" i="3"/>
  <c r="BB32" i="3"/>
  <c r="BH8" i="5" l="1"/>
  <c r="BG7" i="5"/>
  <c r="BG19" i="5"/>
  <c r="BG18" i="5"/>
  <c r="BG11" i="5"/>
  <c r="BG15" i="5"/>
  <c r="BG12" i="5"/>
  <c r="BG14" i="5"/>
  <c r="BG13" i="5"/>
  <c r="BG22" i="5"/>
  <c r="BG20" i="5"/>
  <c r="BG25" i="5"/>
  <c r="BG26" i="5"/>
  <c r="BG21" i="5"/>
  <c r="BG28" i="5"/>
  <c r="BG34" i="5"/>
  <c r="BG36" i="5"/>
  <c r="BG29" i="5"/>
  <c r="BG30" i="5"/>
  <c r="BG27" i="5"/>
  <c r="BG33" i="5"/>
  <c r="BG35" i="5"/>
  <c r="BG37" i="5"/>
  <c r="BG39" i="5"/>
  <c r="BC12" i="3"/>
  <c r="BC14" i="3"/>
  <c r="BC18" i="3"/>
  <c r="BC20" i="3"/>
  <c r="BC22" i="3"/>
  <c r="BD8" i="3"/>
  <c r="BC11" i="3"/>
  <c r="BC17" i="3"/>
  <c r="BC26" i="3"/>
  <c r="BC7" i="3"/>
  <c r="BC19" i="3"/>
  <c r="BC28" i="3"/>
  <c r="BC33" i="3"/>
  <c r="BC37" i="3"/>
  <c r="BC39" i="3"/>
  <c r="BC41" i="3"/>
  <c r="BC32" i="3"/>
  <c r="BC31" i="3"/>
  <c r="BC34" i="3"/>
  <c r="BC38" i="3"/>
  <c r="BC40" i="3"/>
  <c r="BC23" i="3"/>
  <c r="BC42" i="3"/>
  <c r="BC30" i="3"/>
  <c r="BC13" i="3"/>
  <c r="BC21" i="3"/>
  <c r="BC29" i="3"/>
  <c r="BC27" i="3"/>
  <c r="BH7" i="5" l="1"/>
  <c r="BH11" i="5"/>
  <c r="BH13" i="5"/>
  <c r="BH15" i="5"/>
  <c r="BH19" i="5"/>
  <c r="BH21" i="5"/>
  <c r="BH25" i="5"/>
  <c r="BH12" i="5"/>
  <c r="BH14" i="5"/>
  <c r="BH18" i="5"/>
  <c r="BH20" i="5"/>
  <c r="BH22" i="5"/>
  <c r="BH26" i="5"/>
  <c r="BH28" i="5"/>
  <c r="BH34" i="5"/>
  <c r="BH29" i="5"/>
  <c r="BH30" i="5"/>
  <c r="BH27" i="5"/>
  <c r="BH33" i="5"/>
  <c r="BH35" i="5"/>
  <c r="BH36" i="5"/>
  <c r="BH37" i="5"/>
  <c r="BH39" i="5"/>
  <c r="BD12" i="3"/>
  <c r="BD14" i="3"/>
  <c r="BE8" i="3"/>
  <c r="BD7" i="3"/>
  <c r="BD11" i="3"/>
  <c r="BD13" i="3"/>
  <c r="BD17" i="3"/>
  <c r="BD18" i="3"/>
  <c r="BD19" i="3"/>
  <c r="BD22" i="3"/>
  <c r="BD26" i="3"/>
  <c r="BD28" i="3"/>
  <c r="BD30" i="3"/>
  <c r="BD32" i="3"/>
  <c r="BD20" i="3"/>
  <c r="BD21" i="3"/>
  <c r="BD23" i="3"/>
  <c r="BD29" i="3"/>
  <c r="BD27" i="3"/>
  <c r="BD31" i="3"/>
  <c r="BD37" i="3"/>
  <c r="BD38" i="3"/>
  <c r="BD39" i="3"/>
  <c r="BD40" i="3"/>
  <c r="BD41" i="3"/>
  <c r="BD42" i="3"/>
  <c r="BD33" i="3"/>
  <c r="BD34" i="3"/>
  <c r="BE7" i="3" l="1"/>
  <c r="BE11" i="3"/>
  <c r="BE13" i="3"/>
  <c r="BE12" i="3"/>
  <c r="BE14" i="3"/>
  <c r="BE18" i="3"/>
  <c r="BE20" i="3"/>
  <c r="BF8" i="3"/>
  <c r="BE17" i="3"/>
  <c r="BE19" i="3"/>
  <c r="BE22" i="3"/>
  <c r="BE21" i="3"/>
  <c r="BE23" i="3"/>
  <c r="BE26" i="3"/>
  <c r="BE30" i="3"/>
  <c r="BE33" i="3"/>
  <c r="BE37" i="3"/>
  <c r="BE27" i="3"/>
  <c r="BE31" i="3"/>
  <c r="BE39" i="3"/>
  <c r="BE41" i="3"/>
  <c r="BE42" i="3"/>
  <c r="BE38" i="3"/>
  <c r="BE40" i="3"/>
  <c r="BE28" i="3"/>
  <c r="BE32" i="3"/>
  <c r="BE34" i="3"/>
  <c r="BE29" i="3"/>
  <c r="BF7" i="3" l="1"/>
  <c r="BF11" i="3"/>
  <c r="BF12" i="3"/>
  <c r="BF14" i="3"/>
  <c r="BF18" i="3"/>
  <c r="BF20" i="3"/>
  <c r="BG8" i="3"/>
  <c r="BF23" i="3"/>
  <c r="BF17" i="3"/>
  <c r="BF19" i="3"/>
  <c r="BF26" i="3"/>
  <c r="BF21" i="3"/>
  <c r="BF13" i="3"/>
  <c r="BF27" i="3"/>
  <c r="BF28" i="3"/>
  <c r="BF29" i="3"/>
  <c r="BF32" i="3"/>
  <c r="BF34" i="3"/>
  <c r="BF37" i="3"/>
  <c r="BF31" i="3"/>
  <c r="BF22" i="3"/>
  <c r="BF38" i="3"/>
  <c r="BF39" i="3"/>
  <c r="BF40" i="3"/>
  <c r="BF41" i="3"/>
  <c r="BF30" i="3"/>
  <c r="BF42" i="3"/>
  <c r="BF33" i="3"/>
  <c r="BG7" i="3" l="1"/>
  <c r="BG11" i="3"/>
  <c r="BG13" i="3"/>
  <c r="BG17" i="3"/>
  <c r="BG19" i="3"/>
  <c r="BG21" i="3"/>
  <c r="BG23" i="3"/>
  <c r="BH8" i="3"/>
  <c r="BG12" i="3"/>
  <c r="BG18" i="3"/>
  <c r="BG22" i="3"/>
  <c r="BG14" i="3"/>
  <c r="BG20" i="3"/>
  <c r="BG26" i="3"/>
  <c r="BG27" i="3"/>
  <c r="BG31" i="3"/>
  <c r="BG34" i="3"/>
  <c r="BG38" i="3"/>
  <c r="BG40" i="3"/>
  <c r="BG30" i="3"/>
  <c r="BG33" i="3"/>
  <c r="BG37" i="3"/>
  <c r="BG39" i="3"/>
  <c r="BG41" i="3"/>
  <c r="BG29" i="3"/>
  <c r="BG32" i="3"/>
  <c r="BG42" i="3"/>
  <c r="BG28" i="3"/>
  <c r="BH7" i="3" l="1"/>
  <c r="BH11" i="3"/>
  <c r="BH13" i="3"/>
  <c r="BH12" i="3"/>
  <c r="BH14" i="3"/>
  <c r="BH23" i="3"/>
  <c r="BH27" i="3"/>
  <c r="BH29" i="3"/>
  <c r="BH31" i="3"/>
  <c r="BH18" i="3"/>
  <c r="BH17" i="3"/>
  <c r="BH19" i="3"/>
  <c r="BH22" i="3"/>
  <c r="BH20" i="3"/>
  <c r="BH21" i="3"/>
  <c r="BH26" i="3"/>
  <c r="BH28" i="3"/>
  <c r="BH32" i="3"/>
  <c r="BH34" i="3"/>
  <c r="BH37" i="3"/>
  <c r="BH38" i="3"/>
  <c r="BH39" i="3"/>
  <c r="BH40" i="3"/>
  <c r="BH41" i="3"/>
  <c r="BH33" i="3"/>
  <c r="BH30" i="3"/>
  <c r="BH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Input: first year of the roadmap. Years, quarters and review lines follow 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Input: first month of the program. Years and months follow this date.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Input: first day of the roadmap year. Week columns, months and quarters follow this date.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Input: first day of the project timeline. Weeks, months and quarters follow this date.</t>
        </r>
      </text>
    </comment>
  </commentList>
</comments>
</file>

<file path=xl/sharedStrings.xml><?xml version="1.0" encoding="utf-8"?>
<sst xmlns="http://schemas.openxmlformats.org/spreadsheetml/2006/main" count="325" uniqueCount="165">
  <si>
    <t>Product Roadmap Template</t>
  </si>
  <si>
    <t>Edit the white cells. Gates come from the Program block; every task shows the gate it delivers to and its due date.</t>
  </si>
  <si>
    <t>PROGRAM START</t>
  </si>
  <si>
    <t>DISCIPLINE</t>
  </si>
  <si>
    <t>CODE</t>
  </si>
  <si>
    <t>ITEM</t>
  </si>
  <si>
    <t>TYPE</t>
  </si>
  <si>
    <t>START</t>
  </si>
  <si>
    <t>END</t>
  </si>
  <si>
    <t>DELIVERS TO</t>
  </si>
  <si>
    <t>DUE</t>
  </si>
  <si>
    <t>Program</t>
  </si>
  <si>
    <t>Owner</t>
  </si>
  <si>
    <t>Goal</t>
  </si>
  <si>
    <t>Concept</t>
  </si>
  <si>
    <t>Phase</t>
  </si>
  <si>
    <t>Development</t>
  </si>
  <si>
    <t>Validation</t>
  </si>
  <si>
    <t>Launch</t>
  </si>
  <si>
    <t>Series</t>
  </si>
  <si>
    <t>A-sample</t>
  </si>
  <si>
    <t>Milestone</t>
  </si>
  <si>
    <t>B-sample</t>
  </si>
  <si>
    <t>G1</t>
  </si>
  <si>
    <t>Concept freeze</t>
  </si>
  <si>
    <t>Gate</t>
  </si>
  <si>
    <t>G2</t>
  </si>
  <si>
    <t>Design freeze</t>
  </si>
  <si>
    <t>G3</t>
  </si>
  <si>
    <t>Production release</t>
  </si>
  <si>
    <t>G4</t>
  </si>
  <si>
    <t>SOP</t>
  </si>
  <si>
    <t>Mechanics</t>
  </si>
  <si>
    <t>Thermal concept</t>
  </si>
  <si>
    <t>Task</t>
  </si>
  <si>
    <t>Housing &amp; gearbox</t>
  </si>
  <si>
    <t>Tooling</t>
  </si>
  <si>
    <t>Durability testing</t>
  </si>
  <si>
    <t>E/E &amp; software</t>
  </si>
  <si>
    <t>E/E architecture</t>
  </si>
  <si>
    <t>Inverter hardware</t>
  </si>
  <si>
    <t>EMC &amp; safety</t>
  </si>
  <si>
    <t>Software releases</t>
  </si>
  <si>
    <t>Manufacturing</t>
  </si>
  <si>
    <t>Plant concept</t>
  </si>
  <si>
    <t>Supplier selection</t>
  </si>
  <si>
    <t>Line installation</t>
  </si>
  <si>
    <t>Process validation</t>
  </si>
  <si>
    <t>Ramp-up</t>
  </si>
  <si>
    <t>Q4 review</t>
  </si>
  <si>
    <t>Q3 review</t>
  </si>
  <si>
    <t>Q2 review</t>
  </si>
  <si>
    <t>Q1 review</t>
  </si>
  <si>
    <t>KPI</t>
  </si>
  <si>
    <t>1,000 units shipped</t>
  </si>
  <si>
    <t>1.2.3</t>
  </si>
  <si>
    <t>30% recycled content</t>
  </si>
  <si>
    <t>2.1</t>
  </si>
  <si>
    <t>95% test pass rate</t>
  </si>
  <si>
    <t>1.2.1</t>
  </si>
  <si>
    <t>5 partners screened</t>
  </si>
  <si>
    <t>1.1</t>
  </si>
  <si>
    <t>Team</t>
  </si>
  <si>
    <t>Project</t>
  </si>
  <si>
    <t>Scale-up</t>
  </si>
  <si>
    <t>Tests</t>
  </si>
  <si>
    <t>1.2.2</t>
  </si>
  <si>
    <t>Field test</t>
  </si>
  <si>
    <t>Prototype</t>
  </si>
  <si>
    <t>Scoping</t>
  </si>
  <si>
    <t>1.1.1</t>
  </si>
  <si>
    <t>Group</t>
  </si>
  <si>
    <t>Initiative</t>
  </si>
  <si>
    <t>Low-carbon suppliers</t>
  </si>
  <si>
    <t>2.2</t>
  </si>
  <si>
    <t>Recycled materials</t>
  </si>
  <si>
    <t>Partner pilot</t>
  </si>
  <si>
    <t>1.2</t>
  </si>
  <si>
    <t>Decision</t>
  </si>
  <si>
    <t>Partner route chosen</t>
  </si>
  <si>
    <t>Tech scouting</t>
  </si>
  <si>
    <t>Department</t>
  </si>
  <si>
    <t>Objective</t>
  </si>
  <si>
    <t>Cut product CO2 footprint by 40%</t>
  </si>
  <si>
    <t>O2</t>
  </si>
  <si>
    <t>Grow new-product revenue to 25% of sales</t>
  </si>
  <si>
    <t>O1</t>
  </si>
  <si>
    <t>Company</t>
  </si>
  <si>
    <t>Q4</t>
  </si>
  <si>
    <t>Q3</t>
  </si>
  <si>
    <t>Q2</t>
  </si>
  <si>
    <t>Q1</t>
  </si>
  <si>
    <t>LEVEL</t>
  </si>
  <si>
    <t>ROADMAP START</t>
  </si>
  <si>
    <t>Edit the white cells. The timeline fills itself from Type, Start and End.</t>
  </si>
  <si>
    <t>Strategy Roadmap Template</t>
  </si>
  <si>
    <t>Technology</t>
  </si>
  <si>
    <t>AI-based motor control</t>
  </si>
  <si>
    <t>T3</t>
  </si>
  <si>
    <t>Scale to series</t>
  </si>
  <si>
    <t>T2</t>
  </si>
  <si>
    <t>Magnet-free motor design</t>
  </si>
  <si>
    <t>SiC semiconductors</t>
  </si>
  <si>
    <t>T1</t>
  </si>
  <si>
    <t>Technologies</t>
  </si>
  <si>
    <t>Component</t>
  </si>
  <si>
    <t>Integrated thermal module</t>
  </si>
  <si>
    <t>C4</t>
  </si>
  <si>
    <t>Magnet-free rotor</t>
  </si>
  <si>
    <t>C3</t>
  </si>
  <si>
    <t>Hairpin stator</t>
  </si>
  <si>
    <t>C2</t>
  </si>
  <si>
    <t>SiC inverter</t>
  </si>
  <si>
    <t>C1</t>
  </si>
  <si>
    <t>Components</t>
  </si>
  <si>
    <t>Product</t>
  </si>
  <si>
    <t>Rare-earth-free e-axle</t>
  </si>
  <si>
    <t>P3</t>
  </si>
  <si>
    <t>Gen 3 800V e-drive</t>
  </si>
  <si>
    <t>P2</t>
  </si>
  <si>
    <t>Start of production</t>
  </si>
  <si>
    <t>P1</t>
  </si>
  <si>
    <t>Gen 2 e-drive</t>
  </si>
  <si>
    <t>Products</t>
  </si>
  <si>
    <t>Market driver</t>
  </si>
  <si>
    <t>EU fleet CO2 −55%</t>
  </si>
  <si>
    <t>M4</t>
  </si>
  <si>
    <t>800V goes mainstream</t>
  </si>
  <si>
    <t>M3</t>
  </si>
  <si>
    <t>Rare-earth supply squeeze</t>
  </si>
  <si>
    <t>M2</t>
  </si>
  <si>
    <t>Customers expect 15-min charging</t>
  </si>
  <si>
    <t>M1</t>
  </si>
  <si>
    <t>Market drivers</t>
  </si>
  <si>
    <t>DEPENDS ON</t>
  </si>
  <si>
    <t>LAYER</t>
  </si>
  <si>
    <t>FIRST YEAR</t>
  </si>
  <si>
    <t>Technology Roadmap Template</t>
  </si>
  <si>
    <t>Handover</t>
  </si>
  <si>
    <t>Go-live, line 1</t>
  </si>
  <si>
    <t>4.2</t>
  </si>
  <si>
    <t>Operator training</t>
  </si>
  <si>
    <t>4.1</t>
  </si>
  <si>
    <t>4 Roll out</t>
  </si>
  <si>
    <t>Pilot report</t>
  </si>
  <si>
    <t>Roll out line 1 first</t>
  </si>
  <si>
    <t>3.3</t>
  </si>
  <si>
    <t>Predictive model</t>
  </si>
  <si>
    <t>3.2</t>
  </si>
  <si>
    <t>Sensor retrofit, line 1</t>
  </si>
  <si>
    <t>3.1</t>
  </si>
  <si>
    <t>3 Prototype</t>
  </si>
  <si>
    <t>Project plan</t>
  </si>
  <si>
    <t>Vendor selection</t>
  </si>
  <si>
    <t>Solution design</t>
  </si>
  <si>
    <t>2 Concept</t>
  </si>
  <si>
    <t>Business case</t>
  </si>
  <si>
    <t>Process audit</t>
  </si>
  <si>
    <t>Stakeholder interviews</t>
  </si>
  <si>
    <t>1 Research</t>
  </si>
  <si>
    <t>TASK</t>
  </si>
  <si>
    <t>PHASE</t>
  </si>
  <si>
    <t>PROJECT START</t>
  </si>
  <si>
    <t>Edit the white cells. Bars, gate lines and gate labels follow Type, Start and End.</t>
  </si>
  <si>
    <t>Project Roadmap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</si>
</sst>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 mmm\ yyyy"/>
    <numFmt numFmtId="165" formatCode="mm\.yyyy"/>
    <numFmt numFmtId="166" formatCode="mmm\ yyyy"/>
    <numFmt numFmtId="167" formatCode="dd\.mm\."/>
    <numFmt numFmtId="168" formatCode="dd\.mm\.yyyy"/>
  </numFmts>
  <fonts count="12" x14ac:knownFonts="1">
    <font>
      <sz val="11"/>
      <color theme="1"/>
      <name val="Calibri"/>
      <family val="2"/>
      <charset val="1"/>
    </font>
    <font>
      <b/>
      <sz val="22"/>
      <color rgb="FFFF3399"/>
      <name val="Arial"/>
      <charset val="1"/>
    </font>
    <font>
      <sz val="9"/>
      <color rgb="FF595959"/>
      <name val="Arial"/>
      <charset val="1"/>
    </font>
    <font>
      <b/>
      <sz val="8"/>
      <color rgb="FF8C8C8C"/>
      <name val="Arial"/>
      <charset val="1"/>
    </font>
    <font>
      <b/>
      <sz val="10"/>
      <color rgb="FF000000"/>
      <name val="Arial"/>
      <charset val="1"/>
    </font>
    <font>
      <b/>
      <sz val="11"/>
      <color rgb="FF000000"/>
      <name val="Arial"/>
      <charset val="1"/>
    </font>
    <font>
      <sz val="7"/>
      <color rgb="FF8C8C8C"/>
      <name val="Arial"/>
      <charset val="1"/>
    </font>
    <font>
      <sz val="10"/>
      <color rgb="FF000000"/>
      <name val="Arial"/>
      <charset val="1"/>
    </font>
    <font>
      <i/>
      <sz val="10"/>
      <color rgb="FF595959"/>
      <name val="Arial"/>
      <charset val="1"/>
    </font>
    <font>
      <b/>
      <sz val="7"/>
      <color rgb="FFFFFFFF"/>
      <name val="Arial"/>
      <charset val="1"/>
    </font>
    <font>
      <sz val="10"/>
      <name val="Arial"/>
      <family val="2"/>
    </font>
    <font>
      <b/>
      <sz val="8"/>
      <color rgb="FFFFFFFF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4F4F4"/>
        <bgColor rgb="FFFFFFFF"/>
      </patternFill>
    </fill>
    <fill>
      <patternFill patternType="solid">
        <fgColor rgb="FFFFFFFF"/>
        <bgColor rgb="FFF4F4F4"/>
      </patternFill>
    </fill>
    <fill>
      <patternFill patternType="solid">
        <fgColor rgb="FFFF3399"/>
        <bgColor rgb="FFFF00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FF3399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 applyAlignment="1">
      <alignment vertical="center" indent="1"/>
    </xf>
    <xf numFmtId="1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165" fontId="0" fillId="0" borderId="0" xfId="0" applyNumberFormat="1"/>
    <xf numFmtId="0" fontId="5" fillId="2" borderId="0" xfId="0" applyFont="1" applyFill="1" applyAlignment="1">
      <alignment vertical="center" indent="1"/>
    </xf>
    <xf numFmtId="0" fontId="3" fillId="2" borderId="0" xfId="0" applyFont="1" applyFill="1" applyAlignment="1">
      <alignment horizontal="right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center" indent="1"/>
    </xf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indent="1"/>
    </xf>
    <xf numFmtId="166" fontId="7" fillId="3" borderId="1" xfId="0" applyNumberFormat="1" applyFont="1" applyFill="1" applyBorder="1" applyAlignment="1">
      <alignment horizontal="left" vertical="center" indent="1"/>
    </xf>
    <xf numFmtId="166" fontId="8" fillId="2" borderId="0" xfId="0" applyNumberFormat="1" applyFont="1" applyFill="1" applyAlignment="1">
      <alignment vertical="center" indent="1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" xfId="0" applyBorder="1"/>
    <xf numFmtId="0" fontId="11" fillId="4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7" fillId="3" borderId="1" xfId="0" applyNumberFormat="1" applyFont="1" applyFill="1" applyBorder="1" applyAlignment="1">
      <alignment horizontal="left" vertical="center" indent="1"/>
    </xf>
    <xf numFmtId="0" fontId="0" fillId="2" borderId="2" xfId="0" applyFill="1" applyBorder="1"/>
    <xf numFmtId="167" fontId="0" fillId="0" borderId="0" xfId="0" applyNumberFormat="1"/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8" fontId="0" fillId="0" borderId="0" xfId="0" applyNumberFormat="1"/>
    <xf numFmtId="0" fontId="6" fillId="0" borderId="2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</cellXfs>
  <cellStyles count="1">
    <cellStyle name="Standard" xfId="0" builtinId="0"/>
  </cellStyles>
  <dxfs count="22">
    <dxf>
      <fill>
        <patternFill>
          <bgColor rgb="FFFF3399"/>
        </patternFill>
      </fill>
    </dxf>
    <dxf>
      <fill>
        <patternFill>
          <bgColor rgb="FFFFFFFF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</dxf>
    <dxf>
      <fill>
        <patternFill>
          <bgColor rgb="FF4A4A4A"/>
        </patternFill>
      </fill>
    </dxf>
    <dxf>
      <font>
        <b/>
        <sz val="11"/>
        <color rgb="FFFF3399"/>
        <name val="Arial"/>
        <charset val="1"/>
      </font>
    </dxf>
    <dxf>
      <fill>
        <patternFill>
          <bgColor rgb="FF000000"/>
        </patternFill>
      </fill>
    </dxf>
    <dxf>
      <border diagonalUp="0" diagonalDown="0">
        <left/>
        <right style="dashed">
          <color rgb="FFFF3399"/>
        </right>
        <top/>
        <bottom/>
      </border>
    </dxf>
    <dxf>
      <font>
        <b/>
        <sz val="11"/>
        <color rgb="FFFF3399"/>
        <name val="Arial"/>
        <charset val="1"/>
      </font>
    </dxf>
    <dxf>
      <fill>
        <patternFill>
          <bgColor rgb="FFD9D9D9"/>
        </patternFill>
      </fill>
    </dxf>
    <dxf>
      <fill>
        <patternFill>
          <bgColor rgb="FF4A4A4A"/>
        </patternFill>
      </fill>
    </dxf>
    <dxf>
      <fill>
        <patternFill>
          <bgColor rgb="FF000000"/>
        </patternFill>
      </fill>
    </dxf>
    <dxf>
      <fill>
        <patternFill>
          <bgColor rgb="FFFF3399"/>
        </patternFill>
      </fill>
    </dxf>
    <dxf>
      <fill>
        <patternFill>
          <bgColor rgb="FFFFFFFF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</dxf>
    <dxf>
      <fill>
        <patternFill>
          <bgColor rgb="FF4A4A4A"/>
        </patternFill>
      </fill>
    </dxf>
    <dxf>
      <font>
        <b/>
        <sz val="10"/>
        <color rgb="FFFF3399"/>
        <name val="Arial"/>
        <charset val="1"/>
      </font>
    </dxf>
    <dxf>
      <fill>
        <patternFill>
          <bgColor rgb="FF000000"/>
        </patternFill>
      </fill>
    </dxf>
    <dxf>
      <border diagonalUp="0" diagonalDown="0">
        <left/>
        <right style="dashed">
          <color rgb="FFFF3399"/>
        </right>
        <top/>
        <bottom/>
      </border>
    </dxf>
    <dxf>
      <font>
        <b/>
        <sz val="11"/>
        <color rgb="FFFF3399"/>
        <name val="Arial"/>
        <charset val="1"/>
      </font>
    </dxf>
    <dxf>
      <fill>
        <patternFill>
          <bgColor rgb="FFFFFFFF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</dxf>
    <dxf>
      <fill>
        <patternFill>
          <bgColor rgb="FF4A4A4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4F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1</xdr:row>
      <xdr:rowOff>0</xdr:rowOff>
    </xdr:from>
    <xdr:ext cx="954148" cy="2091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927DF7-8BE0-478F-8ACA-40101AA4676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525625" y="190500"/>
          <a:ext cx="954148" cy="209160"/>
        </a:xfrm>
        <a:prstGeom prst="rect">
          <a:avLst/>
        </a:prstGeom>
        <a:ln w="0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0</xdr:colOff>
      <xdr:row>1</xdr:row>
      <xdr:rowOff>0</xdr:rowOff>
    </xdr:from>
    <xdr:to>
      <xdr:col>45</xdr:col>
      <xdr:colOff>88560</xdr:colOff>
      <xdr:row>1</xdr:row>
      <xdr:rowOff>209160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565600" y="123840"/>
          <a:ext cx="990360" cy="209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1</xdr:row>
      <xdr:rowOff>0</xdr:rowOff>
    </xdr:from>
    <xdr:ext cx="913162" cy="2091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6695CB-15D5-4327-9FF9-D987CEFA8C5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375350" y="190500"/>
          <a:ext cx="913162" cy="209160"/>
        </a:xfrm>
        <a:prstGeom prst="rect">
          <a:avLst/>
        </a:prstGeom>
        <a:ln w="0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1</xdr:row>
      <xdr:rowOff>0</xdr:rowOff>
    </xdr:from>
    <xdr:ext cx="913162" cy="2091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B5A348-355C-4D00-97A1-B85F1882930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375350" y="190500"/>
          <a:ext cx="913162" cy="2091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74FC-6CA3-4FDA-BED2-ED4920DF9C7B}">
  <sheetPr>
    <pageSetUpPr fitToPage="1"/>
  </sheetPr>
  <dimension ref="B1:AD42"/>
  <sheetViews>
    <sheetView showGridLines="0" zoomScale="85" zoomScaleNormal="85" workbookViewId="0">
      <pane xSplit="9" ySplit="9" topLeftCell="J10" activePane="bottomRight" state="frozen"/>
      <selection pane="topRight" activeCell="J1" sqref="J1"/>
      <selection pane="bottomLeft" activeCell="A10" sqref="A10"/>
      <selection pane="bottomRight" activeCell="D41" sqref="D41"/>
    </sheetView>
  </sheetViews>
  <sheetFormatPr baseColWidth="10" defaultColWidth="8.7109375" defaultRowHeight="15" x14ac:dyDescent="0.25"/>
  <cols>
    <col min="1" max="1" width="2" customWidth="1"/>
    <col min="2" max="2" width="16" customWidth="1"/>
    <col min="3" max="3" width="7" customWidth="1"/>
    <col min="4" max="4" width="32" customWidth="1"/>
    <col min="5" max="5" width="14" customWidth="1"/>
    <col min="6" max="8" width="11" customWidth="1"/>
    <col min="9" max="9" width="1.5703125" customWidth="1"/>
    <col min="10" max="30" width="5.5703125" customWidth="1"/>
  </cols>
  <sheetData>
    <row r="1" spans="2:29" ht="9.75" customHeight="1" x14ac:dyDescent="0.25"/>
    <row r="2" spans="2:29" ht="36" customHeight="1" x14ac:dyDescent="0.25">
      <c r="B2" s="3" t="s">
        <v>137</v>
      </c>
    </row>
    <row r="3" spans="2:29" x14ac:dyDescent="0.25">
      <c r="B3" s="4" t="s">
        <v>94</v>
      </c>
    </row>
    <row r="4" spans="2:29" ht="19.5" customHeight="1" x14ac:dyDescent="0.25">
      <c r="B4" s="5" t="s">
        <v>136</v>
      </c>
      <c r="D4" s="33">
        <v>2027</v>
      </c>
    </row>
    <row r="5" spans="2:29" ht="9.75" customHeight="1" x14ac:dyDescent="0.25"/>
    <row r="6" spans="2:29" ht="21.75" customHeight="1" x14ac:dyDescent="0.25">
      <c r="B6" s="5" t="s">
        <v>135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134</v>
      </c>
      <c r="J6" s="2">
        <f>$D$4+0</f>
        <v>2027</v>
      </c>
      <c r="K6" s="2"/>
      <c r="L6" s="2"/>
      <c r="M6" s="2"/>
      <c r="N6" s="2">
        <f>$D$4+1</f>
        <v>2028</v>
      </c>
      <c r="O6" s="2"/>
      <c r="P6" s="2"/>
      <c r="Q6" s="2"/>
      <c r="R6" s="2">
        <f>$D$4+2</f>
        <v>2029</v>
      </c>
      <c r="S6" s="2"/>
      <c r="T6" s="2"/>
      <c r="U6" s="2"/>
      <c r="V6" s="2">
        <f>$D$4+3</f>
        <v>2030</v>
      </c>
      <c r="W6" s="2"/>
      <c r="X6" s="2"/>
      <c r="Y6" s="2"/>
      <c r="Z6" s="2">
        <f>$D$4+4</f>
        <v>2031</v>
      </c>
      <c r="AA6" s="2"/>
      <c r="AB6" s="2"/>
      <c r="AC6" s="2"/>
    </row>
    <row r="7" spans="2:29" ht="12.75" customHeight="1" x14ac:dyDescent="0.25">
      <c r="J7" s="7" t="s">
        <v>91</v>
      </c>
      <c r="K7" s="7" t="s">
        <v>90</v>
      </c>
      <c r="L7" s="7" t="s">
        <v>89</v>
      </c>
      <c r="M7" s="32" t="s">
        <v>88</v>
      </c>
      <c r="N7" s="7" t="s">
        <v>91</v>
      </c>
      <c r="O7" s="7" t="s">
        <v>90</v>
      </c>
      <c r="P7" s="7" t="s">
        <v>89</v>
      </c>
      <c r="Q7" s="32" t="s">
        <v>88</v>
      </c>
      <c r="R7" s="7" t="s">
        <v>91</v>
      </c>
      <c r="S7" s="7" t="s">
        <v>90</v>
      </c>
      <c r="T7" s="7" t="s">
        <v>89</v>
      </c>
      <c r="U7" s="32" t="s">
        <v>88</v>
      </c>
      <c r="V7" s="7" t="s">
        <v>91</v>
      </c>
      <c r="W7" s="7" t="s">
        <v>90</v>
      </c>
      <c r="X7" s="7" t="s">
        <v>89</v>
      </c>
      <c r="Y7" s="32" t="s">
        <v>88</v>
      </c>
      <c r="Z7" s="7" t="s">
        <v>91</v>
      </c>
      <c r="AA7" s="7" t="s">
        <v>90</v>
      </c>
      <c r="AB7" s="7" t="s">
        <v>89</v>
      </c>
      <c r="AC7" s="32" t="s">
        <v>88</v>
      </c>
    </row>
    <row r="8" spans="2:29" hidden="1" x14ac:dyDescent="0.25">
      <c r="J8" s="31">
        <f>DATE($D$4,1,1)</f>
        <v>46388</v>
      </c>
      <c r="K8" s="31">
        <f>DATE(YEAR(J8),MONTH(J8)+3,1)</f>
        <v>46478</v>
      </c>
      <c r="L8" s="31">
        <f>DATE(YEAR(K8),MONTH(K8)+3,1)</f>
        <v>46569</v>
      </c>
      <c r="M8" s="31">
        <f>DATE(YEAR(L8),MONTH(L8)+3,1)</f>
        <v>46661</v>
      </c>
      <c r="N8" s="31">
        <f>DATE(YEAR(M8),MONTH(M8)+3,1)</f>
        <v>46753</v>
      </c>
      <c r="O8" s="31">
        <f>DATE(YEAR(N8),MONTH(N8)+3,1)</f>
        <v>46844</v>
      </c>
      <c r="P8" s="31">
        <f>DATE(YEAR(O8),MONTH(O8)+3,1)</f>
        <v>46935</v>
      </c>
      <c r="Q8" s="31">
        <f>DATE(YEAR(P8),MONTH(P8)+3,1)</f>
        <v>47027</v>
      </c>
      <c r="R8" s="31">
        <f>DATE(YEAR(Q8),MONTH(Q8)+3,1)</f>
        <v>47119</v>
      </c>
      <c r="S8" s="31">
        <f>DATE(YEAR(R8),MONTH(R8)+3,1)</f>
        <v>47209</v>
      </c>
      <c r="T8" s="31">
        <f>DATE(YEAR(S8),MONTH(S8)+3,1)</f>
        <v>47300</v>
      </c>
      <c r="U8" s="31">
        <f>DATE(YEAR(T8),MONTH(T8)+3,1)</f>
        <v>47392</v>
      </c>
      <c r="V8" s="31">
        <f>DATE(YEAR(U8),MONTH(U8)+3,1)</f>
        <v>47484</v>
      </c>
      <c r="W8" s="31">
        <f>DATE(YEAR(V8),MONTH(V8)+3,1)</f>
        <v>47574</v>
      </c>
      <c r="X8" s="31">
        <f>DATE(YEAR(W8),MONTH(W8)+3,1)</f>
        <v>47665</v>
      </c>
      <c r="Y8" s="31">
        <f>DATE(YEAR(X8),MONTH(X8)+3,1)</f>
        <v>47757</v>
      </c>
      <c r="Z8" s="31">
        <f>DATE(YEAR(Y8),MONTH(Y8)+3,1)</f>
        <v>47849</v>
      </c>
      <c r="AA8" s="31">
        <f>DATE(YEAR(Z8),MONTH(Z8)+3,1)</f>
        <v>47939</v>
      </c>
      <c r="AB8" s="31">
        <f>DATE(YEAR(AA8),MONTH(AA8)+3,1)</f>
        <v>48030</v>
      </c>
      <c r="AC8" s="31">
        <f>DATE(YEAR(AB8),MONTH(AB8)+3,1)</f>
        <v>48122</v>
      </c>
    </row>
    <row r="9" spans="2:29" ht="6" customHeight="1" x14ac:dyDescent="0.25">
      <c r="M9" s="20"/>
      <c r="Q9" s="20"/>
      <c r="U9" s="20"/>
      <c r="Y9" s="20"/>
      <c r="AC9" s="20"/>
    </row>
    <row r="10" spans="2:29" ht="24" customHeight="1" x14ac:dyDescent="0.25">
      <c r="B10" s="9" t="s">
        <v>133</v>
      </c>
      <c r="C10" s="10" t="s">
        <v>12</v>
      </c>
      <c r="D10" s="12"/>
      <c r="E10" s="13"/>
      <c r="F10" s="13"/>
      <c r="G10" s="13"/>
      <c r="H10" s="13"/>
      <c r="I10" s="13"/>
      <c r="J10" s="13"/>
      <c r="K10" s="13"/>
      <c r="L10" s="13"/>
      <c r="M10" s="25"/>
      <c r="N10" s="13"/>
      <c r="O10" s="13"/>
      <c r="P10" s="13"/>
      <c r="Q10" s="25"/>
      <c r="R10" s="13"/>
      <c r="S10" s="13"/>
      <c r="T10" s="13"/>
      <c r="U10" s="25"/>
      <c r="V10" s="13"/>
      <c r="W10" s="13"/>
      <c r="X10" s="13"/>
      <c r="Y10" s="25"/>
      <c r="Z10" s="13"/>
      <c r="AA10" s="13"/>
      <c r="AB10" s="13"/>
      <c r="AC10" s="25"/>
    </row>
    <row r="11" spans="2:29" ht="18" customHeight="1" x14ac:dyDescent="0.25">
      <c r="B11" s="13"/>
      <c r="C11" s="14" t="s">
        <v>132</v>
      </c>
      <c r="D11" s="15" t="s">
        <v>131</v>
      </c>
      <c r="E11" s="15" t="s">
        <v>124</v>
      </c>
      <c r="F11" s="16">
        <v>46522</v>
      </c>
      <c r="G11" s="16"/>
      <c r="H11" s="14"/>
      <c r="I11" s="13"/>
      <c r="J11" s="23" t="str">
        <f>IF(AND($F11&gt;=J$8,$F11&lt;DATE(YEAR(J$8),MONTH(J$8)+3,1)),IF(OR($E11="Market driver",$E11="Milestone"),"●",IF($E11="Decision","◆","")),"")</f>
        <v/>
      </c>
      <c r="K11" s="23" t="str">
        <f>IF(AND($F11&gt;=K$8,$F11&lt;DATE(YEAR(K$8),MONTH(K$8)+3,1)),IF(OR($E11="Market driver",$E11="Milestone"),"●",IF($E11="Decision","◆","")),"")</f>
        <v>●</v>
      </c>
      <c r="L11" s="23" t="str">
        <f>IF(AND($F11&gt;=L$8,$F11&lt;DATE(YEAR(L$8),MONTH(L$8)+3,1)),IF(OR($E11="Market driver",$E11="Milestone"),"●",IF($E11="Decision","◆","")),"")</f>
        <v/>
      </c>
      <c r="M11" s="22" t="str">
        <f>IF(AND($F11&gt;=M$8,$F11&lt;DATE(YEAR(M$8),MONTH(M$8)+3,1)),IF(OR($E11="Market driver",$E11="Milestone"),"●",IF($E11="Decision","◆","")),"")</f>
        <v/>
      </c>
      <c r="N11" s="23" t="str">
        <f>IF(AND($F11&gt;=N$8,$F11&lt;DATE(YEAR(N$8),MONTH(N$8)+3,1)),IF(OR($E11="Market driver",$E11="Milestone"),"●",IF($E11="Decision","◆","")),"")</f>
        <v/>
      </c>
      <c r="O11" s="23" t="str">
        <f>IF(AND($F11&gt;=O$8,$F11&lt;DATE(YEAR(O$8),MONTH(O$8)+3,1)),IF(OR($E11="Market driver",$E11="Milestone"),"●",IF($E11="Decision","◆","")),"")</f>
        <v/>
      </c>
      <c r="P11" s="23" t="str">
        <f>IF(AND($F11&gt;=P$8,$F11&lt;DATE(YEAR(P$8),MONTH(P$8)+3,1)),IF(OR($E11="Market driver",$E11="Milestone"),"●",IF($E11="Decision","◆","")),"")</f>
        <v/>
      </c>
      <c r="Q11" s="22" t="str">
        <f>IF(AND($F11&gt;=Q$8,$F11&lt;DATE(YEAR(Q$8),MONTH(Q$8)+3,1)),IF(OR($E11="Market driver",$E11="Milestone"),"●",IF($E11="Decision","◆","")),"")</f>
        <v/>
      </c>
      <c r="R11" s="23" t="str">
        <f>IF(AND($F11&gt;=R$8,$F11&lt;DATE(YEAR(R$8),MONTH(R$8)+3,1)),IF(OR($E11="Market driver",$E11="Milestone"),"●",IF($E11="Decision","◆","")),"")</f>
        <v/>
      </c>
      <c r="S11" s="23" t="str">
        <f>IF(AND($F11&gt;=S$8,$F11&lt;DATE(YEAR(S$8),MONTH(S$8)+3,1)),IF(OR($E11="Market driver",$E11="Milestone"),"●",IF($E11="Decision","◆","")),"")</f>
        <v/>
      </c>
      <c r="T11" s="23" t="str">
        <f>IF(AND($F11&gt;=T$8,$F11&lt;DATE(YEAR(T$8),MONTH(T$8)+3,1)),IF(OR($E11="Market driver",$E11="Milestone"),"●",IF($E11="Decision","◆","")),"")</f>
        <v/>
      </c>
      <c r="U11" s="22" t="str">
        <f>IF(AND($F11&gt;=U$8,$F11&lt;DATE(YEAR(U$8),MONTH(U$8)+3,1)),IF(OR($E11="Market driver",$E11="Milestone"),"●",IF($E11="Decision","◆","")),"")</f>
        <v/>
      </c>
      <c r="V11" s="23" t="str">
        <f>IF(AND($F11&gt;=V$8,$F11&lt;DATE(YEAR(V$8),MONTH(V$8)+3,1)),IF(OR($E11="Market driver",$E11="Milestone"),"●",IF($E11="Decision","◆","")),"")</f>
        <v/>
      </c>
      <c r="W11" s="23" t="str">
        <f>IF(AND($F11&gt;=W$8,$F11&lt;DATE(YEAR(W$8),MONTH(W$8)+3,1)),IF(OR($E11="Market driver",$E11="Milestone"),"●",IF($E11="Decision","◆","")),"")</f>
        <v/>
      </c>
      <c r="X11" s="23" t="str">
        <f>IF(AND($F11&gt;=X$8,$F11&lt;DATE(YEAR(X$8),MONTH(X$8)+3,1)),IF(OR($E11="Market driver",$E11="Milestone"),"●",IF($E11="Decision","◆","")),"")</f>
        <v/>
      </c>
      <c r="Y11" s="22" t="str">
        <f>IF(AND($F11&gt;=Y$8,$F11&lt;DATE(YEAR(Y$8),MONTH(Y$8)+3,1)),IF(OR($E11="Market driver",$E11="Milestone"),"●",IF($E11="Decision","◆","")),"")</f>
        <v/>
      </c>
      <c r="Z11" s="23" t="str">
        <f>IF(AND($F11&gt;=Z$8,$F11&lt;DATE(YEAR(Z$8),MONTH(Z$8)+3,1)),IF(OR($E11="Market driver",$E11="Milestone"),"●",IF($E11="Decision","◆","")),"")</f>
        <v/>
      </c>
      <c r="AA11" s="23" t="str">
        <f>IF(AND($F11&gt;=AA$8,$F11&lt;DATE(YEAR(AA$8),MONTH(AA$8)+3,1)),IF(OR($E11="Market driver",$E11="Milestone"),"●",IF($E11="Decision","◆","")),"")</f>
        <v/>
      </c>
      <c r="AB11" s="23" t="str">
        <f>IF(AND($F11&gt;=AB$8,$F11&lt;DATE(YEAR(AB$8),MONTH(AB$8)+3,1)),IF(OR($E11="Market driver",$E11="Milestone"),"●",IF($E11="Decision","◆","")),"")</f>
        <v/>
      </c>
      <c r="AC11" s="22" t="str">
        <f>IF(AND($F11&gt;=AC$8,$F11&lt;DATE(YEAR(AC$8),MONTH(AC$8)+3,1)),IF(OR($E11="Market driver",$E11="Milestone"),"●",IF($E11="Decision","◆","")),"")</f>
        <v/>
      </c>
    </row>
    <row r="12" spans="2:29" ht="18" customHeight="1" x14ac:dyDescent="0.25">
      <c r="B12" s="13"/>
      <c r="C12" s="14" t="s">
        <v>130</v>
      </c>
      <c r="D12" s="15" t="s">
        <v>129</v>
      </c>
      <c r="E12" s="15" t="s">
        <v>124</v>
      </c>
      <c r="F12" s="16">
        <v>46888</v>
      </c>
      <c r="G12" s="16"/>
      <c r="H12" s="14"/>
      <c r="I12" s="13"/>
      <c r="J12" s="23" t="str">
        <f>IF(AND($F12&gt;=J$8,$F12&lt;DATE(YEAR(J$8),MONTH(J$8)+3,1)),IF(OR($E12="Market driver",$E12="Milestone"),"●",IF($E12="Decision","◆","")),"")</f>
        <v/>
      </c>
      <c r="K12" s="23" t="str">
        <f>IF(AND($F12&gt;=K$8,$F12&lt;DATE(YEAR(K$8),MONTH(K$8)+3,1)),IF(OR($E12="Market driver",$E12="Milestone"),"●",IF($E12="Decision","◆","")),"")</f>
        <v/>
      </c>
      <c r="L12" s="23" t="str">
        <f>IF(AND($F12&gt;=L$8,$F12&lt;DATE(YEAR(L$8),MONTH(L$8)+3,1)),IF(OR($E12="Market driver",$E12="Milestone"),"●",IF($E12="Decision","◆","")),"")</f>
        <v/>
      </c>
      <c r="M12" s="22" t="str">
        <f>IF(AND($F12&gt;=M$8,$F12&lt;DATE(YEAR(M$8),MONTH(M$8)+3,1)),IF(OR($E12="Market driver",$E12="Milestone"),"●",IF($E12="Decision","◆","")),"")</f>
        <v/>
      </c>
      <c r="N12" s="23" t="str">
        <f>IF(AND($F12&gt;=N$8,$F12&lt;DATE(YEAR(N$8),MONTH(N$8)+3,1)),IF(OR($E12="Market driver",$E12="Milestone"),"●",IF($E12="Decision","◆","")),"")</f>
        <v/>
      </c>
      <c r="O12" s="23" t="str">
        <f>IF(AND($F12&gt;=O$8,$F12&lt;DATE(YEAR(O$8),MONTH(O$8)+3,1)),IF(OR($E12="Market driver",$E12="Milestone"),"●",IF($E12="Decision","◆","")),"")</f>
        <v>●</v>
      </c>
      <c r="P12" s="23" t="str">
        <f>IF(AND($F12&gt;=P$8,$F12&lt;DATE(YEAR(P$8),MONTH(P$8)+3,1)),IF(OR($E12="Market driver",$E12="Milestone"),"●",IF($E12="Decision","◆","")),"")</f>
        <v/>
      </c>
      <c r="Q12" s="22" t="str">
        <f>IF(AND($F12&gt;=Q$8,$F12&lt;DATE(YEAR(Q$8),MONTH(Q$8)+3,1)),IF(OR($E12="Market driver",$E12="Milestone"),"●",IF($E12="Decision","◆","")),"")</f>
        <v/>
      </c>
      <c r="R12" s="23" t="str">
        <f>IF(AND($F12&gt;=R$8,$F12&lt;DATE(YEAR(R$8),MONTH(R$8)+3,1)),IF(OR($E12="Market driver",$E12="Milestone"),"●",IF($E12="Decision","◆","")),"")</f>
        <v/>
      </c>
      <c r="S12" s="23" t="str">
        <f>IF(AND($F12&gt;=S$8,$F12&lt;DATE(YEAR(S$8),MONTH(S$8)+3,1)),IF(OR($E12="Market driver",$E12="Milestone"),"●",IF($E12="Decision","◆","")),"")</f>
        <v/>
      </c>
      <c r="T12" s="23" t="str">
        <f>IF(AND($F12&gt;=T$8,$F12&lt;DATE(YEAR(T$8),MONTH(T$8)+3,1)),IF(OR($E12="Market driver",$E12="Milestone"),"●",IF($E12="Decision","◆","")),"")</f>
        <v/>
      </c>
      <c r="U12" s="22" t="str">
        <f>IF(AND($F12&gt;=U$8,$F12&lt;DATE(YEAR(U$8),MONTH(U$8)+3,1)),IF(OR($E12="Market driver",$E12="Milestone"),"●",IF($E12="Decision","◆","")),"")</f>
        <v/>
      </c>
      <c r="V12" s="23" t="str">
        <f>IF(AND($F12&gt;=V$8,$F12&lt;DATE(YEAR(V$8),MONTH(V$8)+3,1)),IF(OR($E12="Market driver",$E12="Milestone"),"●",IF($E12="Decision","◆","")),"")</f>
        <v/>
      </c>
      <c r="W12" s="23" t="str">
        <f>IF(AND($F12&gt;=W$8,$F12&lt;DATE(YEAR(W$8),MONTH(W$8)+3,1)),IF(OR($E12="Market driver",$E12="Milestone"),"●",IF($E12="Decision","◆","")),"")</f>
        <v/>
      </c>
      <c r="X12" s="23" t="str">
        <f>IF(AND($F12&gt;=X$8,$F12&lt;DATE(YEAR(X$8),MONTH(X$8)+3,1)),IF(OR($E12="Market driver",$E12="Milestone"),"●",IF($E12="Decision","◆","")),"")</f>
        <v/>
      </c>
      <c r="Y12" s="22" t="str">
        <f>IF(AND($F12&gt;=Y$8,$F12&lt;DATE(YEAR(Y$8),MONTH(Y$8)+3,1)),IF(OR($E12="Market driver",$E12="Milestone"),"●",IF($E12="Decision","◆","")),"")</f>
        <v/>
      </c>
      <c r="Z12" s="23" t="str">
        <f>IF(AND($F12&gt;=Z$8,$F12&lt;DATE(YEAR(Z$8),MONTH(Z$8)+3,1)),IF(OR($E12="Market driver",$E12="Milestone"),"●",IF($E12="Decision","◆","")),"")</f>
        <v/>
      </c>
      <c r="AA12" s="23" t="str">
        <f>IF(AND($F12&gt;=AA$8,$F12&lt;DATE(YEAR(AA$8),MONTH(AA$8)+3,1)),IF(OR($E12="Market driver",$E12="Milestone"),"●",IF($E12="Decision","◆","")),"")</f>
        <v/>
      </c>
      <c r="AB12" s="23" t="str">
        <f>IF(AND($F12&gt;=AB$8,$F12&lt;DATE(YEAR(AB$8),MONTH(AB$8)+3,1)),IF(OR($E12="Market driver",$E12="Milestone"),"●",IF($E12="Decision","◆","")),"")</f>
        <v/>
      </c>
      <c r="AC12" s="22" t="str">
        <f>IF(AND($F12&gt;=AC$8,$F12&lt;DATE(YEAR(AC$8),MONTH(AC$8)+3,1)),IF(OR($E12="Market driver",$E12="Milestone"),"●",IF($E12="Decision","◆","")),"")</f>
        <v/>
      </c>
    </row>
    <row r="13" spans="2:29" ht="18" customHeight="1" x14ac:dyDescent="0.25">
      <c r="B13" s="13"/>
      <c r="C13" s="14" t="s">
        <v>128</v>
      </c>
      <c r="D13" s="15" t="s">
        <v>127</v>
      </c>
      <c r="E13" s="15" t="s">
        <v>124</v>
      </c>
      <c r="F13" s="16">
        <v>47345</v>
      </c>
      <c r="G13" s="16"/>
      <c r="H13" s="14"/>
      <c r="I13" s="13"/>
      <c r="J13" s="23" t="str">
        <f>IF(AND($F13&gt;=J$8,$F13&lt;DATE(YEAR(J$8),MONTH(J$8)+3,1)),IF(OR($E13="Market driver",$E13="Milestone"),"●",IF($E13="Decision","◆","")),"")</f>
        <v/>
      </c>
      <c r="K13" s="23" t="str">
        <f>IF(AND($F13&gt;=K$8,$F13&lt;DATE(YEAR(K$8),MONTH(K$8)+3,1)),IF(OR($E13="Market driver",$E13="Milestone"),"●",IF($E13="Decision","◆","")),"")</f>
        <v/>
      </c>
      <c r="L13" s="23" t="str">
        <f>IF(AND($F13&gt;=L$8,$F13&lt;DATE(YEAR(L$8),MONTH(L$8)+3,1)),IF(OR($E13="Market driver",$E13="Milestone"),"●",IF($E13="Decision","◆","")),"")</f>
        <v/>
      </c>
      <c r="M13" s="22" t="str">
        <f>IF(AND($F13&gt;=M$8,$F13&lt;DATE(YEAR(M$8),MONTH(M$8)+3,1)),IF(OR($E13="Market driver",$E13="Milestone"),"●",IF($E13="Decision","◆","")),"")</f>
        <v/>
      </c>
      <c r="N13" s="23" t="str">
        <f>IF(AND($F13&gt;=N$8,$F13&lt;DATE(YEAR(N$8),MONTH(N$8)+3,1)),IF(OR($E13="Market driver",$E13="Milestone"),"●",IF($E13="Decision","◆","")),"")</f>
        <v/>
      </c>
      <c r="O13" s="23" t="str">
        <f>IF(AND($F13&gt;=O$8,$F13&lt;DATE(YEAR(O$8),MONTH(O$8)+3,1)),IF(OR($E13="Market driver",$E13="Milestone"),"●",IF($E13="Decision","◆","")),"")</f>
        <v/>
      </c>
      <c r="P13" s="23" t="str">
        <f>IF(AND($F13&gt;=P$8,$F13&lt;DATE(YEAR(P$8),MONTH(P$8)+3,1)),IF(OR($E13="Market driver",$E13="Milestone"),"●",IF($E13="Decision","◆","")),"")</f>
        <v/>
      </c>
      <c r="Q13" s="22" t="str">
        <f>IF(AND($F13&gt;=Q$8,$F13&lt;DATE(YEAR(Q$8),MONTH(Q$8)+3,1)),IF(OR($E13="Market driver",$E13="Milestone"),"●",IF($E13="Decision","◆","")),"")</f>
        <v/>
      </c>
      <c r="R13" s="23" t="str">
        <f>IF(AND($F13&gt;=R$8,$F13&lt;DATE(YEAR(R$8),MONTH(R$8)+3,1)),IF(OR($E13="Market driver",$E13="Milestone"),"●",IF($E13="Decision","◆","")),"")</f>
        <v/>
      </c>
      <c r="S13" s="23" t="str">
        <f>IF(AND($F13&gt;=S$8,$F13&lt;DATE(YEAR(S$8),MONTH(S$8)+3,1)),IF(OR($E13="Market driver",$E13="Milestone"),"●",IF($E13="Decision","◆","")),"")</f>
        <v/>
      </c>
      <c r="T13" s="23" t="str">
        <f>IF(AND($F13&gt;=T$8,$F13&lt;DATE(YEAR(T$8),MONTH(T$8)+3,1)),IF(OR($E13="Market driver",$E13="Milestone"),"●",IF($E13="Decision","◆","")),"")</f>
        <v>●</v>
      </c>
      <c r="U13" s="22" t="str">
        <f>IF(AND($F13&gt;=U$8,$F13&lt;DATE(YEAR(U$8),MONTH(U$8)+3,1)),IF(OR($E13="Market driver",$E13="Milestone"),"●",IF($E13="Decision","◆","")),"")</f>
        <v/>
      </c>
      <c r="V13" s="23" t="str">
        <f>IF(AND($F13&gt;=V$8,$F13&lt;DATE(YEAR(V$8),MONTH(V$8)+3,1)),IF(OR($E13="Market driver",$E13="Milestone"),"●",IF($E13="Decision","◆","")),"")</f>
        <v/>
      </c>
      <c r="W13" s="23" t="str">
        <f>IF(AND($F13&gt;=W$8,$F13&lt;DATE(YEAR(W$8),MONTH(W$8)+3,1)),IF(OR($E13="Market driver",$E13="Milestone"),"●",IF($E13="Decision","◆","")),"")</f>
        <v/>
      </c>
      <c r="X13" s="23" t="str">
        <f>IF(AND($F13&gt;=X$8,$F13&lt;DATE(YEAR(X$8),MONTH(X$8)+3,1)),IF(OR($E13="Market driver",$E13="Milestone"),"●",IF($E13="Decision","◆","")),"")</f>
        <v/>
      </c>
      <c r="Y13" s="22" t="str">
        <f>IF(AND($F13&gt;=Y$8,$F13&lt;DATE(YEAR(Y$8),MONTH(Y$8)+3,1)),IF(OR($E13="Market driver",$E13="Milestone"),"●",IF($E13="Decision","◆","")),"")</f>
        <v/>
      </c>
      <c r="Z13" s="23" t="str">
        <f>IF(AND($F13&gt;=Z$8,$F13&lt;DATE(YEAR(Z$8),MONTH(Z$8)+3,1)),IF(OR($E13="Market driver",$E13="Milestone"),"●",IF($E13="Decision","◆","")),"")</f>
        <v/>
      </c>
      <c r="AA13" s="23" t="str">
        <f>IF(AND($F13&gt;=AA$8,$F13&lt;DATE(YEAR(AA$8),MONTH(AA$8)+3,1)),IF(OR($E13="Market driver",$E13="Milestone"),"●",IF($E13="Decision","◆","")),"")</f>
        <v/>
      </c>
      <c r="AB13" s="23" t="str">
        <f>IF(AND($F13&gt;=AB$8,$F13&lt;DATE(YEAR(AB$8),MONTH(AB$8)+3,1)),IF(OR($E13="Market driver",$E13="Milestone"),"●",IF($E13="Decision","◆","")),"")</f>
        <v/>
      </c>
      <c r="AC13" s="22" t="str">
        <f>IF(AND($F13&gt;=AC$8,$F13&lt;DATE(YEAR(AC$8),MONTH(AC$8)+3,1)),IF(OR($E13="Market driver",$E13="Milestone"),"●",IF($E13="Decision","◆","")),"")</f>
        <v/>
      </c>
    </row>
    <row r="14" spans="2:29" ht="18" customHeight="1" x14ac:dyDescent="0.25">
      <c r="B14" s="13"/>
      <c r="C14" s="14" t="s">
        <v>126</v>
      </c>
      <c r="D14" s="15" t="s">
        <v>125</v>
      </c>
      <c r="E14" s="15" t="s">
        <v>124</v>
      </c>
      <c r="F14" s="16">
        <v>47484</v>
      </c>
      <c r="G14" s="16"/>
      <c r="H14" s="14"/>
      <c r="I14" s="13"/>
      <c r="J14" s="23" t="str">
        <f>IF(AND($F14&gt;=J$8,$F14&lt;DATE(YEAR(J$8),MONTH(J$8)+3,1)),IF(OR($E14="Market driver",$E14="Milestone"),"●",IF($E14="Decision","◆","")),"")</f>
        <v/>
      </c>
      <c r="K14" s="23" t="str">
        <f>IF(AND($F14&gt;=K$8,$F14&lt;DATE(YEAR(K$8),MONTH(K$8)+3,1)),IF(OR($E14="Market driver",$E14="Milestone"),"●",IF($E14="Decision","◆","")),"")</f>
        <v/>
      </c>
      <c r="L14" s="23" t="str">
        <f>IF(AND($F14&gt;=L$8,$F14&lt;DATE(YEAR(L$8),MONTH(L$8)+3,1)),IF(OR($E14="Market driver",$E14="Milestone"),"●",IF($E14="Decision","◆","")),"")</f>
        <v/>
      </c>
      <c r="M14" s="22" t="str">
        <f>IF(AND($F14&gt;=M$8,$F14&lt;DATE(YEAR(M$8),MONTH(M$8)+3,1)),IF(OR($E14="Market driver",$E14="Milestone"),"●",IF($E14="Decision","◆","")),"")</f>
        <v/>
      </c>
      <c r="N14" s="23" t="str">
        <f>IF(AND($F14&gt;=N$8,$F14&lt;DATE(YEAR(N$8),MONTH(N$8)+3,1)),IF(OR($E14="Market driver",$E14="Milestone"),"●",IF($E14="Decision","◆","")),"")</f>
        <v/>
      </c>
      <c r="O14" s="23" t="str">
        <f>IF(AND($F14&gt;=O$8,$F14&lt;DATE(YEAR(O$8),MONTH(O$8)+3,1)),IF(OR($E14="Market driver",$E14="Milestone"),"●",IF($E14="Decision","◆","")),"")</f>
        <v/>
      </c>
      <c r="P14" s="23" t="str">
        <f>IF(AND($F14&gt;=P$8,$F14&lt;DATE(YEAR(P$8),MONTH(P$8)+3,1)),IF(OR($E14="Market driver",$E14="Milestone"),"●",IF($E14="Decision","◆","")),"")</f>
        <v/>
      </c>
      <c r="Q14" s="22" t="str">
        <f>IF(AND($F14&gt;=Q$8,$F14&lt;DATE(YEAR(Q$8),MONTH(Q$8)+3,1)),IF(OR($E14="Market driver",$E14="Milestone"),"●",IF($E14="Decision","◆","")),"")</f>
        <v/>
      </c>
      <c r="R14" s="23" t="str">
        <f>IF(AND($F14&gt;=R$8,$F14&lt;DATE(YEAR(R$8),MONTH(R$8)+3,1)),IF(OR($E14="Market driver",$E14="Milestone"),"●",IF($E14="Decision","◆","")),"")</f>
        <v/>
      </c>
      <c r="S14" s="23" t="str">
        <f>IF(AND($F14&gt;=S$8,$F14&lt;DATE(YEAR(S$8),MONTH(S$8)+3,1)),IF(OR($E14="Market driver",$E14="Milestone"),"●",IF($E14="Decision","◆","")),"")</f>
        <v/>
      </c>
      <c r="T14" s="23" t="str">
        <f>IF(AND($F14&gt;=T$8,$F14&lt;DATE(YEAR(T$8),MONTH(T$8)+3,1)),IF(OR($E14="Market driver",$E14="Milestone"),"●",IF($E14="Decision","◆","")),"")</f>
        <v/>
      </c>
      <c r="U14" s="22" t="str">
        <f>IF(AND($F14&gt;=U$8,$F14&lt;DATE(YEAR(U$8),MONTH(U$8)+3,1)),IF(OR($E14="Market driver",$E14="Milestone"),"●",IF($E14="Decision","◆","")),"")</f>
        <v/>
      </c>
      <c r="V14" s="23" t="str">
        <f>IF(AND($F14&gt;=V$8,$F14&lt;DATE(YEAR(V$8),MONTH(V$8)+3,1)),IF(OR($E14="Market driver",$E14="Milestone"),"●",IF($E14="Decision","◆","")),"")</f>
        <v>●</v>
      </c>
      <c r="W14" s="23" t="str">
        <f>IF(AND($F14&gt;=W$8,$F14&lt;DATE(YEAR(W$8),MONTH(W$8)+3,1)),IF(OR($E14="Market driver",$E14="Milestone"),"●",IF($E14="Decision","◆","")),"")</f>
        <v/>
      </c>
      <c r="X14" s="23" t="str">
        <f>IF(AND($F14&gt;=X$8,$F14&lt;DATE(YEAR(X$8),MONTH(X$8)+3,1)),IF(OR($E14="Market driver",$E14="Milestone"),"●",IF($E14="Decision","◆","")),"")</f>
        <v/>
      </c>
      <c r="Y14" s="22" t="str">
        <f>IF(AND($F14&gt;=Y$8,$F14&lt;DATE(YEAR(Y$8),MONTH(Y$8)+3,1)),IF(OR($E14="Market driver",$E14="Milestone"),"●",IF($E14="Decision","◆","")),"")</f>
        <v/>
      </c>
      <c r="Z14" s="23" t="str">
        <f>IF(AND($F14&gt;=Z$8,$F14&lt;DATE(YEAR(Z$8),MONTH(Z$8)+3,1)),IF(OR($E14="Market driver",$E14="Milestone"),"●",IF($E14="Decision","◆","")),"")</f>
        <v/>
      </c>
      <c r="AA14" s="23" t="str">
        <f>IF(AND($F14&gt;=AA$8,$F14&lt;DATE(YEAR(AA$8),MONTH(AA$8)+3,1)),IF(OR($E14="Market driver",$E14="Milestone"),"●",IF($E14="Decision","◆","")),"")</f>
        <v/>
      </c>
      <c r="AB14" s="23" t="str">
        <f>IF(AND($F14&gt;=AB$8,$F14&lt;DATE(YEAR(AB$8),MONTH(AB$8)+3,1)),IF(OR($E14="Market driver",$E14="Milestone"),"●",IF($E14="Decision","◆","")),"")</f>
        <v/>
      </c>
      <c r="AC14" s="22" t="str">
        <f>IF(AND($F14&gt;=AC$8,$F14&lt;DATE(YEAR(AC$8),MONTH(AC$8)+3,1)),IF(OR($E14="Market driver",$E14="Milestone"),"●",IF($E14="Decision","◆","")),"")</f>
        <v/>
      </c>
    </row>
    <row r="15" spans="2:29" ht="18" customHeight="1" x14ac:dyDescent="0.25">
      <c r="B15" s="13"/>
      <c r="C15" s="14"/>
      <c r="D15" s="15"/>
      <c r="E15" s="15"/>
      <c r="F15" s="16"/>
      <c r="G15" s="16"/>
      <c r="H15" s="14"/>
      <c r="I15" s="13"/>
      <c r="J15" s="23" t="str">
        <f>IF(AND($F15&gt;=J$8,$F15&lt;DATE(YEAR(J$8),MONTH(J$8)+3,1)),IF(OR($E15="Market driver",$E15="Milestone"),"●",IF($E15="Decision","◆","")),"")</f>
        <v/>
      </c>
      <c r="K15" s="23" t="str">
        <f>IF(AND($F15&gt;=K$8,$F15&lt;DATE(YEAR(K$8),MONTH(K$8)+3,1)),IF(OR($E15="Market driver",$E15="Milestone"),"●",IF($E15="Decision","◆","")),"")</f>
        <v/>
      </c>
      <c r="L15" s="23" t="str">
        <f>IF(AND($F15&gt;=L$8,$F15&lt;DATE(YEAR(L$8),MONTH(L$8)+3,1)),IF(OR($E15="Market driver",$E15="Milestone"),"●",IF($E15="Decision","◆","")),"")</f>
        <v/>
      </c>
      <c r="M15" s="22" t="str">
        <f>IF(AND($F15&gt;=M$8,$F15&lt;DATE(YEAR(M$8),MONTH(M$8)+3,1)),IF(OR($E15="Market driver",$E15="Milestone"),"●",IF($E15="Decision","◆","")),"")</f>
        <v/>
      </c>
      <c r="N15" s="23" t="str">
        <f>IF(AND($F15&gt;=N$8,$F15&lt;DATE(YEAR(N$8),MONTH(N$8)+3,1)),IF(OR($E15="Market driver",$E15="Milestone"),"●",IF($E15="Decision","◆","")),"")</f>
        <v/>
      </c>
      <c r="O15" s="23" t="str">
        <f>IF(AND($F15&gt;=O$8,$F15&lt;DATE(YEAR(O$8),MONTH(O$8)+3,1)),IF(OR($E15="Market driver",$E15="Milestone"),"●",IF($E15="Decision","◆","")),"")</f>
        <v/>
      </c>
      <c r="P15" s="23" t="str">
        <f>IF(AND($F15&gt;=P$8,$F15&lt;DATE(YEAR(P$8),MONTH(P$8)+3,1)),IF(OR($E15="Market driver",$E15="Milestone"),"●",IF($E15="Decision","◆","")),"")</f>
        <v/>
      </c>
      <c r="Q15" s="22" t="str">
        <f>IF(AND($F15&gt;=Q$8,$F15&lt;DATE(YEAR(Q$8),MONTH(Q$8)+3,1)),IF(OR($E15="Market driver",$E15="Milestone"),"●",IF($E15="Decision","◆","")),"")</f>
        <v/>
      </c>
      <c r="R15" s="23" t="str">
        <f>IF(AND($F15&gt;=R$8,$F15&lt;DATE(YEAR(R$8),MONTH(R$8)+3,1)),IF(OR($E15="Market driver",$E15="Milestone"),"●",IF($E15="Decision","◆","")),"")</f>
        <v/>
      </c>
      <c r="S15" s="23" t="str">
        <f>IF(AND($F15&gt;=S$8,$F15&lt;DATE(YEAR(S$8),MONTH(S$8)+3,1)),IF(OR($E15="Market driver",$E15="Milestone"),"●",IF($E15="Decision","◆","")),"")</f>
        <v/>
      </c>
      <c r="T15" s="23" t="str">
        <f>IF(AND($F15&gt;=T$8,$F15&lt;DATE(YEAR(T$8),MONTH(T$8)+3,1)),IF(OR($E15="Market driver",$E15="Milestone"),"●",IF($E15="Decision","◆","")),"")</f>
        <v/>
      </c>
      <c r="U15" s="22" t="str">
        <f>IF(AND($F15&gt;=U$8,$F15&lt;DATE(YEAR(U$8),MONTH(U$8)+3,1)),IF(OR($E15="Market driver",$E15="Milestone"),"●",IF($E15="Decision","◆","")),"")</f>
        <v/>
      </c>
      <c r="V15" s="23" t="str">
        <f>IF(AND($F15&gt;=V$8,$F15&lt;DATE(YEAR(V$8),MONTH(V$8)+3,1)),IF(OR($E15="Market driver",$E15="Milestone"),"●",IF($E15="Decision","◆","")),"")</f>
        <v/>
      </c>
      <c r="W15" s="23" t="str">
        <f>IF(AND($F15&gt;=W$8,$F15&lt;DATE(YEAR(W$8),MONTH(W$8)+3,1)),IF(OR($E15="Market driver",$E15="Milestone"),"●",IF($E15="Decision","◆","")),"")</f>
        <v/>
      </c>
      <c r="X15" s="23" t="str">
        <f>IF(AND($F15&gt;=X$8,$F15&lt;DATE(YEAR(X$8),MONTH(X$8)+3,1)),IF(OR($E15="Market driver",$E15="Milestone"),"●",IF($E15="Decision","◆","")),"")</f>
        <v/>
      </c>
      <c r="Y15" s="22" t="str">
        <f>IF(AND($F15&gt;=Y$8,$F15&lt;DATE(YEAR(Y$8),MONTH(Y$8)+3,1)),IF(OR($E15="Market driver",$E15="Milestone"),"●",IF($E15="Decision","◆","")),"")</f>
        <v/>
      </c>
      <c r="Z15" s="23" t="str">
        <f>IF(AND($F15&gt;=Z$8,$F15&lt;DATE(YEAR(Z$8),MONTH(Z$8)+3,1)),IF(OR($E15="Market driver",$E15="Milestone"),"●",IF($E15="Decision","◆","")),"")</f>
        <v/>
      </c>
      <c r="AA15" s="23" t="str">
        <f>IF(AND($F15&gt;=AA$8,$F15&lt;DATE(YEAR(AA$8),MONTH(AA$8)+3,1)),IF(OR($E15="Market driver",$E15="Milestone"),"●",IF($E15="Decision","◆","")),"")</f>
        <v/>
      </c>
      <c r="AB15" s="23" t="str">
        <f>IF(AND($F15&gt;=AB$8,$F15&lt;DATE(YEAR(AB$8),MONTH(AB$8)+3,1)),IF(OR($E15="Market driver",$E15="Milestone"),"●",IF($E15="Decision","◆","")),"")</f>
        <v/>
      </c>
      <c r="AC15" s="22" t="str">
        <f>IF(AND($F15&gt;=AC$8,$F15&lt;DATE(YEAR(AC$8),MONTH(AC$8)+3,1)),IF(OR($E15="Market driver",$E15="Milestone"),"●",IF($E15="Decision","◆","")),"")</f>
        <v/>
      </c>
    </row>
    <row r="16" spans="2:29" ht="18" customHeight="1" x14ac:dyDescent="0.25">
      <c r="B16" s="13"/>
      <c r="C16" s="14"/>
      <c r="D16" s="15"/>
      <c r="E16" s="15"/>
      <c r="F16" s="16"/>
      <c r="G16" s="16"/>
      <c r="H16" s="14"/>
      <c r="I16" s="13"/>
      <c r="J16" s="23" t="str">
        <f>IF(AND($F16&gt;=J$8,$F16&lt;DATE(YEAR(J$8),MONTH(J$8)+3,1)),IF(OR($E16="Market driver",$E16="Milestone"),"●",IF($E16="Decision","◆","")),"")</f>
        <v/>
      </c>
      <c r="K16" s="23" t="str">
        <f>IF(AND($F16&gt;=K$8,$F16&lt;DATE(YEAR(K$8),MONTH(K$8)+3,1)),IF(OR($E16="Market driver",$E16="Milestone"),"●",IF($E16="Decision","◆","")),"")</f>
        <v/>
      </c>
      <c r="L16" s="23" t="str">
        <f>IF(AND($F16&gt;=L$8,$F16&lt;DATE(YEAR(L$8),MONTH(L$8)+3,1)),IF(OR($E16="Market driver",$E16="Milestone"),"●",IF($E16="Decision","◆","")),"")</f>
        <v/>
      </c>
      <c r="M16" s="22" t="str">
        <f>IF(AND($F16&gt;=M$8,$F16&lt;DATE(YEAR(M$8),MONTH(M$8)+3,1)),IF(OR($E16="Market driver",$E16="Milestone"),"●",IF($E16="Decision","◆","")),"")</f>
        <v/>
      </c>
      <c r="N16" s="23" t="str">
        <f>IF(AND($F16&gt;=N$8,$F16&lt;DATE(YEAR(N$8),MONTH(N$8)+3,1)),IF(OR($E16="Market driver",$E16="Milestone"),"●",IF($E16="Decision","◆","")),"")</f>
        <v/>
      </c>
      <c r="O16" s="23" t="str">
        <f>IF(AND($F16&gt;=O$8,$F16&lt;DATE(YEAR(O$8),MONTH(O$8)+3,1)),IF(OR($E16="Market driver",$E16="Milestone"),"●",IF($E16="Decision","◆","")),"")</f>
        <v/>
      </c>
      <c r="P16" s="23" t="str">
        <f>IF(AND($F16&gt;=P$8,$F16&lt;DATE(YEAR(P$8),MONTH(P$8)+3,1)),IF(OR($E16="Market driver",$E16="Milestone"),"●",IF($E16="Decision","◆","")),"")</f>
        <v/>
      </c>
      <c r="Q16" s="22" t="str">
        <f>IF(AND($F16&gt;=Q$8,$F16&lt;DATE(YEAR(Q$8),MONTH(Q$8)+3,1)),IF(OR($E16="Market driver",$E16="Milestone"),"●",IF($E16="Decision","◆","")),"")</f>
        <v/>
      </c>
      <c r="R16" s="23" t="str">
        <f>IF(AND($F16&gt;=R$8,$F16&lt;DATE(YEAR(R$8),MONTH(R$8)+3,1)),IF(OR($E16="Market driver",$E16="Milestone"),"●",IF($E16="Decision","◆","")),"")</f>
        <v/>
      </c>
      <c r="S16" s="23" t="str">
        <f>IF(AND($F16&gt;=S$8,$F16&lt;DATE(YEAR(S$8),MONTH(S$8)+3,1)),IF(OR($E16="Market driver",$E16="Milestone"),"●",IF($E16="Decision","◆","")),"")</f>
        <v/>
      </c>
      <c r="T16" s="23" t="str">
        <f>IF(AND($F16&gt;=T$8,$F16&lt;DATE(YEAR(T$8),MONTH(T$8)+3,1)),IF(OR($E16="Market driver",$E16="Milestone"),"●",IF($E16="Decision","◆","")),"")</f>
        <v/>
      </c>
      <c r="U16" s="22" t="str">
        <f>IF(AND($F16&gt;=U$8,$F16&lt;DATE(YEAR(U$8),MONTH(U$8)+3,1)),IF(OR($E16="Market driver",$E16="Milestone"),"●",IF($E16="Decision","◆","")),"")</f>
        <v/>
      </c>
      <c r="V16" s="23" t="str">
        <f>IF(AND($F16&gt;=V$8,$F16&lt;DATE(YEAR(V$8),MONTH(V$8)+3,1)),IF(OR($E16="Market driver",$E16="Milestone"),"●",IF($E16="Decision","◆","")),"")</f>
        <v/>
      </c>
      <c r="W16" s="23" t="str">
        <f>IF(AND($F16&gt;=W$8,$F16&lt;DATE(YEAR(W$8),MONTH(W$8)+3,1)),IF(OR($E16="Market driver",$E16="Milestone"),"●",IF($E16="Decision","◆","")),"")</f>
        <v/>
      </c>
      <c r="X16" s="23" t="str">
        <f>IF(AND($F16&gt;=X$8,$F16&lt;DATE(YEAR(X$8),MONTH(X$8)+3,1)),IF(OR($E16="Market driver",$E16="Milestone"),"●",IF($E16="Decision","◆","")),"")</f>
        <v/>
      </c>
      <c r="Y16" s="22" t="str">
        <f>IF(AND($F16&gt;=Y$8,$F16&lt;DATE(YEAR(Y$8),MONTH(Y$8)+3,1)),IF(OR($E16="Market driver",$E16="Milestone"),"●",IF($E16="Decision","◆","")),"")</f>
        <v/>
      </c>
      <c r="Z16" s="23" t="str">
        <f>IF(AND($F16&gt;=Z$8,$F16&lt;DATE(YEAR(Z$8),MONTH(Z$8)+3,1)),IF(OR($E16="Market driver",$E16="Milestone"),"●",IF($E16="Decision","◆","")),"")</f>
        <v/>
      </c>
      <c r="AA16" s="23" t="str">
        <f>IF(AND($F16&gt;=AA$8,$F16&lt;DATE(YEAR(AA$8),MONTH(AA$8)+3,1)),IF(OR($E16="Market driver",$E16="Milestone"),"●",IF($E16="Decision","◆","")),"")</f>
        <v/>
      </c>
      <c r="AB16" s="23" t="str">
        <f>IF(AND($F16&gt;=AB$8,$F16&lt;DATE(YEAR(AB$8),MONTH(AB$8)+3,1)),IF(OR($E16="Market driver",$E16="Milestone"),"●",IF($E16="Decision","◆","")),"")</f>
        <v/>
      </c>
      <c r="AC16" s="22" t="str">
        <f>IF(AND($F16&gt;=AC$8,$F16&lt;DATE(YEAR(AC$8),MONTH(AC$8)+3,1)),IF(OR($E16="Market driver",$E16="Milestone"),"●",IF($E16="Decision","◆","")),"")</f>
        <v/>
      </c>
    </row>
    <row r="17" spans="2:29" ht="6.75" customHeight="1" x14ac:dyDescent="0.25">
      <c r="M17" s="20"/>
      <c r="Q17" s="20"/>
      <c r="U17" s="20"/>
      <c r="Y17" s="20"/>
      <c r="AC17" s="20"/>
    </row>
    <row r="18" spans="2:29" ht="24" customHeight="1" x14ac:dyDescent="0.25">
      <c r="B18" s="9" t="s">
        <v>123</v>
      </c>
      <c r="C18" s="10" t="s">
        <v>12</v>
      </c>
      <c r="D18" s="12"/>
      <c r="E18" s="13"/>
      <c r="F18" s="13"/>
      <c r="G18" s="13"/>
      <c r="H18" s="13"/>
      <c r="I18" s="13"/>
      <c r="J18" s="13"/>
      <c r="K18" s="13"/>
      <c r="L18" s="13"/>
      <c r="M18" s="25"/>
      <c r="N18" s="13"/>
      <c r="O18" s="13"/>
      <c r="P18" s="13"/>
      <c r="Q18" s="25"/>
      <c r="R18" s="13"/>
      <c r="S18" s="13"/>
      <c r="T18" s="13"/>
      <c r="U18" s="25"/>
      <c r="V18" s="13"/>
      <c r="W18" s="13"/>
      <c r="X18" s="13"/>
      <c r="Y18" s="25"/>
      <c r="Z18" s="13"/>
      <c r="AA18" s="13"/>
      <c r="AB18" s="13"/>
      <c r="AC18" s="25"/>
    </row>
    <row r="19" spans="2:29" ht="18" customHeight="1" x14ac:dyDescent="0.25">
      <c r="B19" s="13"/>
      <c r="C19" s="14" t="s">
        <v>121</v>
      </c>
      <c r="D19" s="15" t="s">
        <v>122</v>
      </c>
      <c r="E19" s="15" t="s">
        <v>115</v>
      </c>
      <c r="F19" s="16">
        <v>46388</v>
      </c>
      <c r="G19" s="16">
        <v>46972</v>
      </c>
      <c r="H19" s="14"/>
      <c r="I19" s="13"/>
      <c r="J19" s="23" t="str">
        <f>IF(AND($F19&gt;=J$8,$F19&lt;DATE(YEAR(J$8),MONTH(J$8)+3,1)),IF(OR($E19="Market driver",$E19="Milestone"),"●",IF($E19="Decision","◆","")),"")</f>
        <v/>
      </c>
      <c r="K19" s="23" t="str">
        <f>IF(AND($F19&gt;=K$8,$F19&lt;DATE(YEAR(K$8),MONTH(K$8)+3,1)),IF(OR($E19="Market driver",$E19="Milestone"),"●",IF($E19="Decision","◆","")),"")</f>
        <v/>
      </c>
      <c r="L19" s="23" t="str">
        <f>IF(AND($F19&gt;=L$8,$F19&lt;DATE(YEAR(L$8),MONTH(L$8)+3,1)),IF(OR($E19="Market driver",$E19="Milestone"),"●",IF($E19="Decision","◆","")),"")</f>
        <v/>
      </c>
      <c r="M19" s="22" t="str">
        <f>IF(AND($F19&gt;=M$8,$F19&lt;DATE(YEAR(M$8),MONTH(M$8)+3,1)),IF(OR($E19="Market driver",$E19="Milestone"),"●",IF($E19="Decision","◆","")),"")</f>
        <v/>
      </c>
      <c r="N19" s="23" t="str">
        <f>IF(AND($F19&gt;=N$8,$F19&lt;DATE(YEAR(N$8),MONTH(N$8)+3,1)),IF(OR($E19="Market driver",$E19="Milestone"),"●",IF($E19="Decision","◆","")),"")</f>
        <v/>
      </c>
      <c r="O19" s="23" t="str">
        <f>IF(AND($F19&gt;=O$8,$F19&lt;DATE(YEAR(O$8),MONTH(O$8)+3,1)),IF(OR($E19="Market driver",$E19="Milestone"),"●",IF($E19="Decision","◆","")),"")</f>
        <v/>
      </c>
      <c r="P19" s="23" t="str">
        <f>IF(AND($F19&gt;=P$8,$F19&lt;DATE(YEAR(P$8),MONTH(P$8)+3,1)),IF(OR($E19="Market driver",$E19="Milestone"),"●",IF($E19="Decision","◆","")),"")</f>
        <v/>
      </c>
      <c r="Q19" s="22" t="str">
        <f>IF(AND($F19&gt;=Q$8,$F19&lt;DATE(YEAR(Q$8),MONTH(Q$8)+3,1)),IF(OR($E19="Market driver",$E19="Milestone"),"●",IF($E19="Decision","◆","")),"")</f>
        <v/>
      </c>
      <c r="R19" s="23" t="str">
        <f>IF(AND($F19&gt;=R$8,$F19&lt;DATE(YEAR(R$8),MONTH(R$8)+3,1)),IF(OR($E19="Market driver",$E19="Milestone"),"●",IF($E19="Decision","◆","")),"")</f>
        <v/>
      </c>
      <c r="S19" s="23" t="str">
        <f>IF(AND($F19&gt;=S$8,$F19&lt;DATE(YEAR(S$8),MONTH(S$8)+3,1)),IF(OR($E19="Market driver",$E19="Milestone"),"●",IF($E19="Decision","◆","")),"")</f>
        <v/>
      </c>
      <c r="T19" s="23" t="str">
        <f>IF(AND($F19&gt;=T$8,$F19&lt;DATE(YEAR(T$8),MONTH(T$8)+3,1)),IF(OR($E19="Market driver",$E19="Milestone"),"●",IF($E19="Decision","◆","")),"")</f>
        <v/>
      </c>
      <c r="U19" s="22" t="str">
        <f>IF(AND($F19&gt;=U$8,$F19&lt;DATE(YEAR(U$8),MONTH(U$8)+3,1)),IF(OR($E19="Market driver",$E19="Milestone"),"●",IF($E19="Decision","◆","")),"")</f>
        <v/>
      </c>
      <c r="V19" s="23" t="str">
        <f>IF(AND($F19&gt;=V$8,$F19&lt;DATE(YEAR(V$8),MONTH(V$8)+3,1)),IF(OR($E19="Market driver",$E19="Milestone"),"●",IF($E19="Decision","◆","")),"")</f>
        <v/>
      </c>
      <c r="W19" s="23" t="str">
        <f>IF(AND($F19&gt;=W$8,$F19&lt;DATE(YEAR(W$8),MONTH(W$8)+3,1)),IF(OR($E19="Market driver",$E19="Milestone"),"●",IF($E19="Decision","◆","")),"")</f>
        <v/>
      </c>
      <c r="X19" s="23" t="str">
        <f>IF(AND($F19&gt;=X$8,$F19&lt;DATE(YEAR(X$8),MONTH(X$8)+3,1)),IF(OR($E19="Market driver",$E19="Milestone"),"●",IF($E19="Decision","◆","")),"")</f>
        <v/>
      </c>
      <c r="Y19" s="22" t="str">
        <f>IF(AND($F19&gt;=Y$8,$F19&lt;DATE(YEAR(Y$8),MONTH(Y$8)+3,1)),IF(OR($E19="Market driver",$E19="Milestone"),"●",IF($E19="Decision","◆","")),"")</f>
        <v/>
      </c>
      <c r="Z19" s="23" t="str">
        <f>IF(AND($F19&gt;=Z$8,$F19&lt;DATE(YEAR(Z$8),MONTH(Z$8)+3,1)),IF(OR($E19="Market driver",$E19="Milestone"),"●",IF($E19="Decision","◆","")),"")</f>
        <v/>
      </c>
      <c r="AA19" s="23" t="str">
        <f>IF(AND($F19&gt;=AA$8,$F19&lt;DATE(YEAR(AA$8),MONTH(AA$8)+3,1)),IF(OR($E19="Market driver",$E19="Milestone"),"●",IF($E19="Decision","◆","")),"")</f>
        <v/>
      </c>
      <c r="AB19" s="23" t="str">
        <f>IF(AND($F19&gt;=AB$8,$F19&lt;DATE(YEAR(AB$8),MONTH(AB$8)+3,1)),IF(OR($E19="Market driver",$E19="Milestone"),"●",IF($E19="Decision","◆","")),"")</f>
        <v/>
      </c>
      <c r="AC19" s="22" t="str">
        <f>IF(AND($F19&gt;=AC$8,$F19&lt;DATE(YEAR(AC$8),MONTH(AC$8)+3,1)),IF(OR($E19="Market driver",$E19="Milestone"),"●",IF($E19="Decision","◆","")),"")</f>
        <v/>
      </c>
    </row>
    <row r="20" spans="2:29" ht="18" customHeight="1" x14ac:dyDescent="0.25">
      <c r="B20" s="13"/>
      <c r="C20" s="14" t="s">
        <v>121</v>
      </c>
      <c r="D20" s="15" t="s">
        <v>120</v>
      </c>
      <c r="E20" s="15" t="s">
        <v>21</v>
      </c>
      <c r="F20" s="16">
        <v>46706</v>
      </c>
      <c r="G20" s="16"/>
      <c r="H20" s="14"/>
      <c r="I20" s="13"/>
      <c r="J20" s="23" t="str">
        <f>IF(AND($F20&gt;=J$8,$F20&lt;DATE(YEAR(J$8),MONTH(J$8)+3,1)),IF(OR($E20="Market driver",$E20="Milestone"),"●",IF($E20="Decision","◆","")),"")</f>
        <v/>
      </c>
      <c r="K20" s="23" t="str">
        <f>IF(AND($F20&gt;=K$8,$F20&lt;DATE(YEAR(K$8),MONTH(K$8)+3,1)),IF(OR($E20="Market driver",$E20="Milestone"),"●",IF($E20="Decision","◆","")),"")</f>
        <v/>
      </c>
      <c r="L20" s="23" t="str">
        <f>IF(AND($F20&gt;=L$8,$F20&lt;DATE(YEAR(L$8),MONTH(L$8)+3,1)),IF(OR($E20="Market driver",$E20="Milestone"),"●",IF($E20="Decision","◆","")),"")</f>
        <v/>
      </c>
      <c r="M20" s="22" t="str">
        <f>IF(AND($F20&gt;=M$8,$F20&lt;DATE(YEAR(M$8),MONTH(M$8)+3,1)),IF(OR($E20="Market driver",$E20="Milestone"),"●",IF($E20="Decision","◆","")),"")</f>
        <v>●</v>
      </c>
      <c r="N20" s="23" t="str">
        <f>IF(AND($F20&gt;=N$8,$F20&lt;DATE(YEAR(N$8),MONTH(N$8)+3,1)),IF(OR($E20="Market driver",$E20="Milestone"),"●",IF($E20="Decision","◆","")),"")</f>
        <v/>
      </c>
      <c r="O20" s="23" t="str">
        <f>IF(AND($F20&gt;=O$8,$F20&lt;DATE(YEAR(O$8),MONTH(O$8)+3,1)),IF(OR($E20="Market driver",$E20="Milestone"),"●",IF($E20="Decision","◆","")),"")</f>
        <v/>
      </c>
      <c r="P20" s="23" t="str">
        <f>IF(AND($F20&gt;=P$8,$F20&lt;DATE(YEAR(P$8),MONTH(P$8)+3,1)),IF(OR($E20="Market driver",$E20="Milestone"),"●",IF($E20="Decision","◆","")),"")</f>
        <v/>
      </c>
      <c r="Q20" s="22" t="str">
        <f>IF(AND($F20&gt;=Q$8,$F20&lt;DATE(YEAR(Q$8),MONTH(Q$8)+3,1)),IF(OR($E20="Market driver",$E20="Milestone"),"●",IF($E20="Decision","◆","")),"")</f>
        <v/>
      </c>
      <c r="R20" s="23" t="str">
        <f>IF(AND($F20&gt;=R$8,$F20&lt;DATE(YEAR(R$8),MONTH(R$8)+3,1)),IF(OR($E20="Market driver",$E20="Milestone"),"●",IF($E20="Decision","◆","")),"")</f>
        <v/>
      </c>
      <c r="S20" s="23" t="str">
        <f>IF(AND($F20&gt;=S$8,$F20&lt;DATE(YEAR(S$8),MONTH(S$8)+3,1)),IF(OR($E20="Market driver",$E20="Milestone"),"●",IF($E20="Decision","◆","")),"")</f>
        <v/>
      </c>
      <c r="T20" s="23" t="str">
        <f>IF(AND($F20&gt;=T$8,$F20&lt;DATE(YEAR(T$8),MONTH(T$8)+3,1)),IF(OR($E20="Market driver",$E20="Milestone"),"●",IF($E20="Decision","◆","")),"")</f>
        <v/>
      </c>
      <c r="U20" s="22" t="str">
        <f>IF(AND($F20&gt;=U$8,$F20&lt;DATE(YEAR(U$8),MONTH(U$8)+3,1)),IF(OR($E20="Market driver",$E20="Milestone"),"●",IF($E20="Decision","◆","")),"")</f>
        <v/>
      </c>
      <c r="V20" s="23" t="str">
        <f>IF(AND($F20&gt;=V$8,$F20&lt;DATE(YEAR(V$8),MONTH(V$8)+3,1)),IF(OR($E20="Market driver",$E20="Milestone"),"●",IF($E20="Decision","◆","")),"")</f>
        <v/>
      </c>
      <c r="W20" s="23" t="str">
        <f>IF(AND($F20&gt;=W$8,$F20&lt;DATE(YEAR(W$8),MONTH(W$8)+3,1)),IF(OR($E20="Market driver",$E20="Milestone"),"●",IF($E20="Decision","◆","")),"")</f>
        <v/>
      </c>
      <c r="X20" s="23" t="str">
        <f>IF(AND($F20&gt;=X$8,$F20&lt;DATE(YEAR(X$8),MONTH(X$8)+3,1)),IF(OR($E20="Market driver",$E20="Milestone"),"●",IF($E20="Decision","◆","")),"")</f>
        <v/>
      </c>
      <c r="Y20" s="22" t="str">
        <f>IF(AND($F20&gt;=Y$8,$F20&lt;DATE(YEAR(Y$8),MONTH(Y$8)+3,1)),IF(OR($E20="Market driver",$E20="Milestone"),"●",IF($E20="Decision","◆","")),"")</f>
        <v/>
      </c>
      <c r="Z20" s="23" t="str">
        <f>IF(AND($F20&gt;=Z$8,$F20&lt;DATE(YEAR(Z$8),MONTH(Z$8)+3,1)),IF(OR($E20="Market driver",$E20="Milestone"),"●",IF($E20="Decision","◆","")),"")</f>
        <v/>
      </c>
      <c r="AA20" s="23" t="str">
        <f>IF(AND($F20&gt;=AA$8,$F20&lt;DATE(YEAR(AA$8),MONTH(AA$8)+3,1)),IF(OR($E20="Market driver",$E20="Milestone"),"●",IF($E20="Decision","◆","")),"")</f>
        <v/>
      </c>
      <c r="AB20" s="23" t="str">
        <f>IF(AND($F20&gt;=AB$8,$F20&lt;DATE(YEAR(AB$8),MONTH(AB$8)+3,1)),IF(OR($E20="Market driver",$E20="Milestone"),"●",IF($E20="Decision","◆","")),"")</f>
        <v/>
      </c>
      <c r="AC20" s="22" t="str">
        <f>IF(AND($F20&gt;=AC$8,$F20&lt;DATE(YEAR(AC$8),MONTH(AC$8)+3,1)),IF(OR($E20="Market driver",$E20="Milestone"),"●",IF($E20="Decision","◆","")),"")</f>
        <v/>
      </c>
    </row>
    <row r="21" spans="2:29" ht="18" customHeight="1" x14ac:dyDescent="0.25">
      <c r="B21" s="13"/>
      <c r="C21" s="14" t="s">
        <v>119</v>
      </c>
      <c r="D21" s="15" t="s">
        <v>118</v>
      </c>
      <c r="E21" s="15" t="s">
        <v>115</v>
      </c>
      <c r="F21" s="16">
        <v>47173</v>
      </c>
      <c r="G21" s="16">
        <v>48213</v>
      </c>
      <c r="H21" s="14" t="s">
        <v>113</v>
      </c>
      <c r="I21" s="13"/>
      <c r="J21" s="23" t="str">
        <f>IF(AND($F21&gt;=J$8,$F21&lt;DATE(YEAR(J$8),MONTH(J$8)+3,1)),IF(OR($E21="Market driver",$E21="Milestone"),"●",IF($E21="Decision","◆","")),"")</f>
        <v/>
      </c>
      <c r="K21" s="23" t="str">
        <f>IF(AND($F21&gt;=K$8,$F21&lt;DATE(YEAR(K$8),MONTH(K$8)+3,1)),IF(OR($E21="Market driver",$E21="Milestone"),"●",IF($E21="Decision","◆","")),"")</f>
        <v/>
      </c>
      <c r="L21" s="23" t="str">
        <f>IF(AND($F21&gt;=L$8,$F21&lt;DATE(YEAR(L$8),MONTH(L$8)+3,1)),IF(OR($E21="Market driver",$E21="Milestone"),"●",IF($E21="Decision","◆","")),"")</f>
        <v/>
      </c>
      <c r="M21" s="22" t="str">
        <f>IF(AND($F21&gt;=M$8,$F21&lt;DATE(YEAR(M$8),MONTH(M$8)+3,1)),IF(OR($E21="Market driver",$E21="Milestone"),"●",IF($E21="Decision","◆","")),"")</f>
        <v/>
      </c>
      <c r="N21" s="23" t="str">
        <f>IF(AND($F21&gt;=N$8,$F21&lt;DATE(YEAR(N$8),MONTH(N$8)+3,1)),IF(OR($E21="Market driver",$E21="Milestone"),"●",IF($E21="Decision","◆","")),"")</f>
        <v/>
      </c>
      <c r="O21" s="23" t="str">
        <f>IF(AND($F21&gt;=O$8,$F21&lt;DATE(YEAR(O$8),MONTH(O$8)+3,1)),IF(OR($E21="Market driver",$E21="Milestone"),"●",IF($E21="Decision","◆","")),"")</f>
        <v/>
      </c>
      <c r="P21" s="23" t="str">
        <f>IF(AND($F21&gt;=P$8,$F21&lt;DATE(YEAR(P$8),MONTH(P$8)+3,1)),IF(OR($E21="Market driver",$E21="Milestone"),"●",IF($E21="Decision","◆","")),"")</f>
        <v/>
      </c>
      <c r="Q21" s="22" t="str">
        <f>IF(AND($F21&gt;=Q$8,$F21&lt;DATE(YEAR(Q$8),MONTH(Q$8)+3,1)),IF(OR($E21="Market driver",$E21="Milestone"),"●",IF($E21="Decision","◆","")),"")</f>
        <v/>
      </c>
      <c r="R21" s="23" t="str">
        <f>IF(AND($F21&gt;=R$8,$F21&lt;DATE(YEAR(R$8),MONTH(R$8)+3,1)),IF(OR($E21="Market driver",$E21="Milestone"),"●",IF($E21="Decision","◆","")),"")</f>
        <v/>
      </c>
      <c r="S21" s="23" t="str">
        <f>IF(AND($F21&gt;=S$8,$F21&lt;DATE(YEAR(S$8),MONTH(S$8)+3,1)),IF(OR($E21="Market driver",$E21="Milestone"),"●",IF($E21="Decision","◆","")),"")</f>
        <v/>
      </c>
      <c r="T21" s="23" t="str">
        <f>IF(AND($F21&gt;=T$8,$F21&lt;DATE(YEAR(T$8),MONTH(T$8)+3,1)),IF(OR($E21="Market driver",$E21="Milestone"),"●",IF($E21="Decision","◆","")),"")</f>
        <v/>
      </c>
      <c r="U21" s="22" t="str">
        <f>IF(AND($F21&gt;=U$8,$F21&lt;DATE(YEAR(U$8),MONTH(U$8)+3,1)),IF(OR($E21="Market driver",$E21="Milestone"),"●",IF($E21="Decision","◆","")),"")</f>
        <v/>
      </c>
      <c r="V21" s="23" t="str">
        <f>IF(AND($F21&gt;=V$8,$F21&lt;DATE(YEAR(V$8),MONTH(V$8)+3,1)),IF(OR($E21="Market driver",$E21="Milestone"),"●",IF($E21="Decision","◆","")),"")</f>
        <v/>
      </c>
      <c r="W21" s="23" t="str">
        <f>IF(AND($F21&gt;=W$8,$F21&lt;DATE(YEAR(W$8),MONTH(W$8)+3,1)),IF(OR($E21="Market driver",$E21="Milestone"),"●",IF($E21="Decision","◆","")),"")</f>
        <v/>
      </c>
      <c r="X21" s="23" t="str">
        <f>IF(AND($F21&gt;=X$8,$F21&lt;DATE(YEAR(X$8),MONTH(X$8)+3,1)),IF(OR($E21="Market driver",$E21="Milestone"),"●",IF($E21="Decision","◆","")),"")</f>
        <v/>
      </c>
      <c r="Y21" s="22" t="str">
        <f>IF(AND($F21&gt;=Y$8,$F21&lt;DATE(YEAR(Y$8),MONTH(Y$8)+3,1)),IF(OR($E21="Market driver",$E21="Milestone"),"●",IF($E21="Decision","◆","")),"")</f>
        <v/>
      </c>
      <c r="Z21" s="23" t="str">
        <f>IF(AND($F21&gt;=Z$8,$F21&lt;DATE(YEAR(Z$8),MONTH(Z$8)+3,1)),IF(OR($E21="Market driver",$E21="Milestone"),"●",IF($E21="Decision","◆","")),"")</f>
        <v/>
      </c>
      <c r="AA21" s="23" t="str">
        <f>IF(AND($F21&gt;=AA$8,$F21&lt;DATE(YEAR(AA$8),MONTH(AA$8)+3,1)),IF(OR($E21="Market driver",$E21="Milestone"),"●",IF($E21="Decision","◆","")),"")</f>
        <v/>
      </c>
      <c r="AB21" s="23" t="str">
        <f>IF(AND($F21&gt;=AB$8,$F21&lt;DATE(YEAR(AB$8),MONTH(AB$8)+3,1)),IF(OR($E21="Market driver",$E21="Milestone"),"●",IF($E21="Decision","◆","")),"")</f>
        <v/>
      </c>
      <c r="AC21" s="22" t="str">
        <f>IF(AND($F21&gt;=AC$8,$F21&lt;DATE(YEAR(AC$8),MONTH(AC$8)+3,1)),IF(OR($E21="Market driver",$E21="Milestone"),"●",IF($E21="Decision","◆","")),"")</f>
        <v/>
      </c>
    </row>
    <row r="22" spans="2:29" ht="18" customHeight="1" x14ac:dyDescent="0.25">
      <c r="B22" s="13"/>
      <c r="C22" s="14" t="s">
        <v>117</v>
      </c>
      <c r="D22" s="15" t="s">
        <v>116</v>
      </c>
      <c r="E22" s="15" t="s">
        <v>115</v>
      </c>
      <c r="F22" s="16">
        <v>47557</v>
      </c>
      <c r="G22" s="16">
        <v>48213</v>
      </c>
      <c r="H22" s="14" t="s">
        <v>109</v>
      </c>
      <c r="I22" s="13"/>
      <c r="J22" s="23" t="str">
        <f>IF(AND($F22&gt;=J$8,$F22&lt;DATE(YEAR(J$8),MONTH(J$8)+3,1)),IF(OR($E22="Market driver",$E22="Milestone"),"●",IF($E22="Decision","◆","")),"")</f>
        <v/>
      </c>
      <c r="K22" s="23" t="str">
        <f>IF(AND($F22&gt;=K$8,$F22&lt;DATE(YEAR(K$8),MONTH(K$8)+3,1)),IF(OR($E22="Market driver",$E22="Milestone"),"●",IF($E22="Decision","◆","")),"")</f>
        <v/>
      </c>
      <c r="L22" s="23" t="str">
        <f>IF(AND($F22&gt;=L$8,$F22&lt;DATE(YEAR(L$8),MONTH(L$8)+3,1)),IF(OR($E22="Market driver",$E22="Milestone"),"●",IF($E22="Decision","◆","")),"")</f>
        <v/>
      </c>
      <c r="M22" s="22" t="str">
        <f>IF(AND($F22&gt;=M$8,$F22&lt;DATE(YEAR(M$8),MONTH(M$8)+3,1)),IF(OR($E22="Market driver",$E22="Milestone"),"●",IF($E22="Decision","◆","")),"")</f>
        <v/>
      </c>
      <c r="N22" s="23" t="str">
        <f>IF(AND($F22&gt;=N$8,$F22&lt;DATE(YEAR(N$8),MONTH(N$8)+3,1)),IF(OR($E22="Market driver",$E22="Milestone"),"●",IF($E22="Decision","◆","")),"")</f>
        <v/>
      </c>
      <c r="O22" s="23" t="str">
        <f>IF(AND($F22&gt;=O$8,$F22&lt;DATE(YEAR(O$8),MONTH(O$8)+3,1)),IF(OR($E22="Market driver",$E22="Milestone"),"●",IF($E22="Decision","◆","")),"")</f>
        <v/>
      </c>
      <c r="P22" s="23" t="str">
        <f>IF(AND($F22&gt;=P$8,$F22&lt;DATE(YEAR(P$8),MONTH(P$8)+3,1)),IF(OR($E22="Market driver",$E22="Milestone"),"●",IF($E22="Decision","◆","")),"")</f>
        <v/>
      </c>
      <c r="Q22" s="22" t="str">
        <f>IF(AND($F22&gt;=Q$8,$F22&lt;DATE(YEAR(Q$8),MONTH(Q$8)+3,1)),IF(OR($E22="Market driver",$E22="Milestone"),"●",IF($E22="Decision","◆","")),"")</f>
        <v/>
      </c>
      <c r="R22" s="23" t="str">
        <f>IF(AND($F22&gt;=R$8,$F22&lt;DATE(YEAR(R$8),MONTH(R$8)+3,1)),IF(OR($E22="Market driver",$E22="Milestone"),"●",IF($E22="Decision","◆","")),"")</f>
        <v/>
      </c>
      <c r="S22" s="23" t="str">
        <f>IF(AND($F22&gt;=S$8,$F22&lt;DATE(YEAR(S$8),MONTH(S$8)+3,1)),IF(OR($E22="Market driver",$E22="Milestone"),"●",IF($E22="Decision","◆","")),"")</f>
        <v/>
      </c>
      <c r="T22" s="23" t="str">
        <f>IF(AND($F22&gt;=T$8,$F22&lt;DATE(YEAR(T$8),MONTH(T$8)+3,1)),IF(OR($E22="Market driver",$E22="Milestone"),"●",IF($E22="Decision","◆","")),"")</f>
        <v/>
      </c>
      <c r="U22" s="22" t="str">
        <f>IF(AND($F22&gt;=U$8,$F22&lt;DATE(YEAR(U$8),MONTH(U$8)+3,1)),IF(OR($E22="Market driver",$E22="Milestone"),"●",IF($E22="Decision","◆","")),"")</f>
        <v/>
      </c>
      <c r="V22" s="23" t="str">
        <f>IF(AND($F22&gt;=V$8,$F22&lt;DATE(YEAR(V$8),MONTH(V$8)+3,1)),IF(OR($E22="Market driver",$E22="Milestone"),"●",IF($E22="Decision","◆","")),"")</f>
        <v/>
      </c>
      <c r="W22" s="23" t="str">
        <f>IF(AND($F22&gt;=W$8,$F22&lt;DATE(YEAR(W$8),MONTH(W$8)+3,1)),IF(OR($E22="Market driver",$E22="Milestone"),"●",IF($E22="Decision","◆","")),"")</f>
        <v/>
      </c>
      <c r="X22" s="23" t="str">
        <f>IF(AND($F22&gt;=X$8,$F22&lt;DATE(YEAR(X$8),MONTH(X$8)+3,1)),IF(OR($E22="Market driver",$E22="Milestone"),"●",IF($E22="Decision","◆","")),"")</f>
        <v/>
      </c>
      <c r="Y22" s="22" t="str">
        <f>IF(AND($F22&gt;=Y$8,$F22&lt;DATE(YEAR(Y$8),MONTH(Y$8)+3,1)),IF(OR($E22="Market driver",$E22="Milestone"),"●",IF($E22="Decision","◆","")),"")</f>
        <v/>
      </c>
      <c r="Z22" s="23" t="str">
        <f>IF(AND($F22&gt;=Z$8,$F22&lt;DATE(YEAR(Z$8),MONTH(Z$8)+3,1)),IF(OR($E22="Market driver",$E22="Milestone"),"●",IF($E22="Decision","◆","")),"")</f>
        <v/>
      </c>
      <c r="AA22" s="23" t="str">
        <f>IF(AND($F22&gt;=AA$8,$F22&lt;DATE(YEAR(AA$8),MONTH(AA$8)+3,1)),IF(OR($E22="Market driver",$E22="Milestone"),"●",IF($E22="Decision","◆","")),"")</f>
        <v/>
      </c>
      <c r="AB22" s="23" t="str">
        <f>IF(AND($F22&gt;=AB$8,$F22&lt;DATE(YEAR(AB$8),MONTH(AB$8)+3,1)),IF(OR($E22="Market driver",$E22="Milestone"),"●",IF($E22="Decision","◆","")),"")</f>
        <v/>
      </c>
      <c r="AC22" s="22" t="str">
        <f>IF(AND($F22&gt;=AC$8,$F22&lt;DATE(YEAR(AC$8),MONTH(AC$8)+3,1)),IF(OR($E22="Market driver",$E22="Milestone"),"●",IF($E22="Decision","◆","")),"")</f>
        <v/>
      </c>
    </row>
    <row r="23" spans="2:29" ht="18" customHeight="1" x14ac:dyDescent="0.25">
      <c r="B23" s="13"/>
      <c r="C23" s="14"/>
      <c r="D23" s="15"/>
      <c r="E23" s="15"/>
      <c r="F23" s="16"/>
      <c r="G23" s="16"/>
      <c r="H23" s="14"/>
      <c r="I23" s="13"/>
      <c r="J23" s="23" t="str">
        <f>IF(AND($F23&gt;=J$8,$F23&lt;DATE(YEAR(J$8),MONTH(J$8)+3,1)),IF(OR($E23="Market driver",$E23="Milestone"),"●",IF($E23="Decision","◆","")),"")</f>
        <v/>
      </c>
      <c r="K23" s="23" t="str">
        <f>IF(AND($F23&gt;=K$8,$F23&lt;DATE(YEAR(K$8),MONTH(K$8)+3,1)),IF(OR($E23="Market driver",$E23="Milestone"),"●",IF($E23="Decision","◆","")),"")</f>
        <v/>
      </c>
      <c r="L23" s="23" t="str">
        <f>IF(AND($F23&gt;=L$8,$F23&lt;DATE(YEAR(L$8),MONTH(L$8)+3,1)),IF(OR($E23="Market driver",$E23="Milestone"),"●",IF($E23="Decision","◆","")),"")</f>
        <v/>
      </c>
      <c r="M23" s="22" t="str">
        <f>IF(AND($F23&gt;=M$8,$F23&lt;DATE(YEAR(M$8),MONTH(M$8)+3,1)),IF(OR($E23="Market driver",$E23="Milestone"),"●",IF($E23="Decision","◆","")),"")</f>
        <v/>
      </c>
      <c r="N23" s="23" t="str">
        <f>IF(AND($F23&gt;=N$8,$F23&lt;DATE(YEAR(N$8),MONTH(N$8)+3,1)),IF(OR($E23="Market driver",$E23="Milestone"),"●",IF($E23="Decision","◆","")),"")</f>
        <v/>
      </c>
      <c r="O23" s="23" t="str">
        <f>IF(AND($F23&gt;=O$8,$F23&lt;DATE(YEAR(O$8),MONTH(O$8)+3,1)),IF(OR($E23="Market driver",$E23="Milestone"),"●",IF($E23="Decision","◆","")),"")</f>
        <v/>
      </c>
      <c r="P23" s="23" t="str">
        <f>IF(AND($F23&gt;=P$8,$F23&lt;DATE(YEAR(P$8),MONTH(P$8)+3,1)),IF(OR($E23="Market driver",$E23="Milestone"),"●",IF($E23="Decision","◆","")),"")</f>
        <v/>
      </c>
      <c r="Q23" s="22" t="str">
        <f>IF(AND($F23&gt;=Q$8,$F23&lt;DATE(YEAR(Q$8),MONTH(Q$8)+3,1)),IF(OR($E23="Market driver",$E23="Milestone"),"●",IF($E23="Decision","◆","")),"")</f>
        <v/>
      </c>
      <c r="R23" s="23" t="str">
        <f>IF(AND($F23&gt;=R$8,$F23&lt;DATE(YEAR(R$8),MONTH(R$8)+3,1)),IF(OR($E23="Market driver",$E23="Milestone"),"●",IF($E23="Decision","◆","")),"")</f>
        <v/>
      </c>
      <c r="S23" s="23" t="str">
        <f>IF(AND($F23&gt;=S$8,$F23&lt;DATE(YEAR(S$8),MONTH(S$8)+3,1)),IF(OR($E23="Market driver",$E23="Milestone"),"●",IF($E23="Decision","◆","")),"")</f>
        <v/>
      </c>
      <c r="T23" s="23" t="str">
        <f>IF(AND($F23&gt;=T$8,$F23&lt;DATE(YEAR(T$8),MONTH(T$8)+3,1)),IF(OR($E23="Market driver",$E23="Milestone"),"●",IF($E23="Decision","◆","")),"")</f>
        <v/>
      </c>
      <c r="U23" s="22" t="str">
        <f>IF(AND($F23&gt;=U$8,$F23&lt;DATE(YEAR(U$8),MONTH(U$8)+3,1)),IF(OR($E23="Market driver",$E23="Milestone"),"●",IF($E23="Decision","◆","")),"")</f>
        <v/>
      </c>
      <c r="V23" s="23" t="str">
        <f>IF(AND($F23&gt;=V$8,$F23&lt;DATE(YEAR(V$8),MONTH(V$8)+3,1)),IF(OR($E23="Market driver",$E23="Milestone"),"●",IF($E23="Decision","◆","")),"")</f>
        <v/>
      </c>
      <c r="W23" s="23" t="str">
        <f>IF(AND($F23&gt;=W$8,$F23&lt;DATE(YEAR(W$8),MONTH(W$8)+3,1)),IF(OR($E23="Market driver",$E23="Milestone"),"●",IF($E23="Decision","◆","")),"")</f>
        <v/>
      </c>
      <c r="X23" s="23" t="str">
        <f>IF(AND($F23&gt;=X$8,$F23&lt;DATE(YEAR(X$8),MONTH(X$8)+3,1)),IF(OR($E23="Market driver",$E23="Milestone"),"●",IF($E23="Decision","◆","")),"")</f>
        <v/>
      </c>
      <c r="Y23" s="22" t="str">
        <f>IF(AND($F23&gt;=Y$8,$F23&lt;DATE(YEAR(Y$8),MONTH(Y$8)+3,1)),IF(OR($E23="Market driver",$E23="Milestone"),"●",IF($E23="Decision","◆","")),"")</f>
        <v/>
      </c>
      <c r="Z23" s="23" t="str">
        <f>IF(AND($F23&gt;=Z$8,$F23&lt;DATE(YEAR(Z$8),MONTH(Z$8)+3,1)),IF(OR($E23="Market driver",$E23="Milestone"),"●",IF($E23="Decision","◆","")),"")</f>
        <v/>
      </c>
      <c r="AA23" s="23" t="str">
        <f>IF(AND($F23&gt;=AA$8,$F23&lt;DATE(YEAR(AA$8),MONTH(AA$8)+3,1)),IF(OR($E23="Market driver",$E23="Milestone"),"●",IF($E23="Decision","◆","")),"")</f>
        <v/>
      </c>
      <c r="AB23" s="23" t="str">
        <f>IF(AND($F23&gt;=AB$8,$F23&lt;DATE(YEAR(AB$8),MONTH(AB$8)+3,1)),IF(OR($E23="Market driver",$E23="Milestone"),"●",IF($E23="Decision","◆","")),"")</f>
        <v/>
      </c>
      <c r="AC23" s="22" t="str">
        <f>IF(AND($F23&gt;=AC$8,$F23&lt;DATE(YEAR(AC$8),MONTH(AC$8)+3,1)),IF(OR($E23="Market driver",$E23="Milestone"),"●",IF($E23="Decision","◆","")),"")</f>
        <v/>
      </c>
    </row>
    <row r="24" spans="2:29" ht="18" customHeight="1" x14ac:dyDescent="0.25">
      <c r="B24" s="13"/>
      <c r="C24" s="14"/>
      <c r="D24" s="15"/>
      <c r="E24" s="15"/>
      <c r="F24" s="16"/>
      <c r="G24" s="16"/>
      <c r="H24" s="14"/>
      <c r="I24" s="13"/>
      <c r="J24" s="23" t="str">
        <f>IF(AND($F24&gt;=J$8,$F24&lt;DATE(YEAR(J$8),MONTH(J$8)+3,1)),IF(OR($E24="Market driver",$E24="Milestone"),"●",IF($E24="Decision","◆","")),"")</f>
        <v/>
      </c>
      <c r="K24" s="23" t="str">
        <f>IF(AND($F24&gt;=K$8,$F24&lt;DATE(YEAR(K$8),MONTH(K$8)+3,1)),IF(OR($E24="Market driver",$E24="Milestone"),"●",IF($E24="Decision","◆","")),"")</f>
        <v/>
      </c>
      <c r="L24" s="23" t="str">
        <f>IF(AND($F24&gt;=L$8,$F24&lt;DATE(YEAR(L$8),MONTH(L$8)+3,1)),IF(OR($E24="Market driver",$E24="Milestone"),"●",IF($E24="Decision","◆","")),"")</f>
        <v/>
      </c>
      <c r="M24" s="22" t="str">
        <f>IF(AND($F24&gt;=M$8,$F24&lt;DATE(YEAR(M$8),MONTH(M$8)+3,1)),IF(OR($E24="Market driver",$E24="Milestone"),"●",IF($E24="Decision","◆","")),"")</f>
        <v/>
      </c>
      <c r="N24" s="23" t="str">
        <f>IF(AND($F24&gt;=N$8,$F24&lt;DATE(YEAR(N$8),MONTH(N$8)+3,1)),IF(OR($E24="Market driver",$E24="Milestone"),"●",IF($E24="Decision","◆","")),"")</f>
        <v/>
      </c>
      <c r="O24" s="23" t="str">
        <f>IF(AND($F24&gt;=O$8,$F24&lt;DATE(YEAR(O$8),MONTH(O$8)+3,1)),IF(OR($E24="Market driver",$E24="Milestone"),"●",IF($E24="Decision","◆","")),"")</f>
        <v/>
      </c>
      <c r="P24" s="23" t="str">
        <f>IF(AND($F24&gt;=P$8,$F24&lt;DATE(YEAR(P$8),MONTH(P$8)+3,1)),IF(OR($E24="Market driver",$E24="Milestone"),"●",IF($E24="Decision","◆","")),"")</f>
        <v/>
      </c>
      <c r="Q24" s="22" t="str">
        <f>IF(AND($F24&gt;=Q$8,$F24&lt;DATE(YEAR(Q$8),MONTH(Q$8)+3,1)),IF(OR($E24="Market driver",$E24="Milestone"),"●",IF($E24="Decision","◆","")),"")</f>
        <v/>
      </c>
      <c r="R24" s="23" t="str">
        <f>IF(AND($F24&gt;=R$8,$F24&lt;DATE(YEAR(R$8),MONTH(R$8)+3,1)),IF(OR($E24="Market driver",$E24="Milestone"),"●",IF($E24="Decision","◆","")),"")</f>
        <v/>
      </c>
      <c r="S24" s="23" t="str">
        <f>IF(AND($F24&gt;=S$8,$F24&lt;DATE(YEAR(S$8),MONTH(S$8)+3,1)),IF(OR($E24="Market driver",$E24="Milestone"),"●",IF($E24="Decision","◆","")),"")</f>
        <v/>
      </c>
      <c r="T24" s="23" t="str">
        <f>IF(AND($F24&gt;=T$8,$F24&lt;DATE(YEAR(T$8),MONTH(T$8)+3,1)),IF(OR($E24="Market driver",$E24="Milestone"),"●",IF($E24="Decision","◆","")),"")</f>
        <v/>
      </c>
      <c r="U24" s="22" t="str">
        <f>IF(AND($F24&gt;=U$8,$F24&lt;DATE(YEAR(U$8),MONTH(U$8)+3,1)),IF(OR($E24="Market driver",$E24="Milestone"),"●",IF($E24="Decision","◆","")),"")</f>
        <v/>
      </c>
      <c r="V24" s="23" t="str">
        <f>IF(AND($F24&gt;=V$8,$F24&lt;DATE(YEAR(V$8),MONTH(V$8)+3,1)),IF(OR($E24="Market driver",$E24="Milestone"),"●",IF($E24="Decision","◆","")),"")</f>
        <v/>
      </c>
      <c r="W24" s="23" t="str">
        <f>IF(AND($F24&gt;=W$8,$F24&lt;DATE(YEAR(W$8),MONTH(W$8)+3,1)),IF(OR($E24="Market driver",$E24="Milestone"),"●",IF($E24="Decision","◆","")),"")</f>
        <v/>
      </c>
      <c r="X24" s="23" t="str">
        <f>IF(AND($F24&gt;=X$8,$F24&lt;DATE(YEAR(X$8),MONTH(X$8)+3,1)),IF(OR($E24="Market driver",$E24="Milestone"),"●",IF($E24="Decision","◆","")),"")</f>
        <v/>
      </c>
      <c r="Y24" s="22" t="str">
        <f>IF(AND($F24&gt;=Y$8,$F24&lt;DATE(YEAR(Y$8),MONTH(Y$8)+3,1)),IF(OR($E24="Market driver",$E24="Milestone"),"●",IF($E24="Decision","◆","")),"")</f>
        <v/>
      </c>
      <c r="Z24" s="23" t="str">
        <f>IF(AND($F24&gt;=Z$8,$F24&lt;DATE(YEAR(Z$8),MONTH(Z$8)+3,1)),IF(OR($E24="Market driver",$E24="Milestone"),"●",IF($E24="Decision","◆","")),"")</f>
        <v/>
      </c>
      <c r="AA24" s="23" t="str">
        <f>IF(AND($F24&gt;=AA$8,$F24&lt;DATE(YEAR(AA$8),MONTH(AA$8)+3,1)),IF(OR($E24="Market driver",$E24="Milestone"),"●",IF($E24="Decision","◆","")),"")</f>
        <v/>
      </c>
      <c r="AB24" s="23" t="str">
        <f>IF(AND($F24&gt;=AB$8,$F24&lt;DATE(YEAR(AB$8),MONTH(AB$8)+3,1)),IF(OR($E24="Market driver",$E24="Milestone"),"●",IF($E24="Decision","◆","")),"")</f>
        <v/>
      </c>
      <c r="AC24" s="22" t="str">
        <f>IF(AND($F24&gt;=AC$8,$F24&lt;DATE(YEAR(AC$8),MONTH(AC$8)+3,1)),IF(OR($E24="Market driver",$E24="Milestone"),"●",IF($E24="Decision","◆","")),"")</f>
        <v/>
      </c>
    </row>
    <row r="25" spans="2:29" ht="6.75" customHeight="1" x14ac:dyDescent="0.25">
      <c r="M25" s="20"/>
      <c r="Q25" s="20"/>
      <c r="U25" s="20"/>
      <c r="Y25" s="20"/>
      <c r="AC25" s="20"/>
    </row>
    <row r="26" spans="2:29" ht="24" customHeight="1" x14ac:dyDescent="0.25">
      <c r="B26" s="9" t="s">
        <v>114</v>
      </c>
      <c r="C26" s="10" t="s">
        <v>12</v>
      </c>
      <c r="D26" s="12"/>
      <c r="E26" s="13"/>
      <c r="F26" s="13"/>
      <c r="G26" s="13"/>
      <c r="H26" s="13"/>
      <c r="I26" s="13"/>
      <c r="J26" s="13"/>
      <c r="K26" s="13"/>
      <c r="L26" s="13"/>
      <c r="M26" s="25"/>
      <c r="N26" s="13"/>
      <c r="O26" s="13"/>
      <c r="P26" s="13"/>
      <c r="Q26" s="25"/>
      <c r="R26" s="13"/>
      <c r="S26" s="13"/>
      <c r="T26" s="13"/>
      <c r="U26" s="25"/>
      <c r="V26" s="13"/>
      <c r="W26" s="13"/>
      <c r="X26" s="13"/>
      <c r="Y26" s="25"/>
      <c r="Z26" s="13"/>
      <c r="AA26" s="13"/>
      <c r="AB26" s="13"/>
      <c r="AC26" s="25"/>
    </row>
    <row r="27" spans="2:29" ht="18" customHeight="1" x14ac:dyDescent="0.25">
      <c r="B27" s="13"/>
      <c r="C27" s="14" t="s">
        <v>113</v>
      </c>
      <c r="D27" s="15" t="s">
        <v>112</v>
      </c>
      <c r="E27" s="15" t="s">
        <v>105</v>
      </c>
      <c r="F27" s="16">
        <v>46715</v>
      </c>
      <c r="G27" s="16">
        <v>47265</v>
      </c>
      <c r="H27" s="14" t="s">
        <v>103</v>
      </c>
      <c r="I27" s="13"/>
      <c r="J27" s="23" t="str">
        <f>IF(AND($F27&gt;=J$8,$F27&lt;DATE(YEAR(J$8),MONTH(J$8)+3,1)),IF(OR($E27="Market driver",$E27="Milestone"),"●",IF($E27="Decision","◆","")),"")</f>
        <v/>
      </c>
      <c r="K27" s="23" t="str">
        <f>IF(AND($F27&gt;=K$8,$F27&lt;DATE(YEAR(K$8),MONTH(K$8)+3,1)),IF(OR($E27="Market driver",$E27="Milestone"),"●",IF($E27="Decision","◆","")),"")</f>
        <v/>
      </c>
      <c r="L27" s="23" t="str">
        <f>IF(AND($F27&gt;=L$8,$F27&lt;DATE(YEAR(L$8),MONTH(L$8)+3,1)),IF(OR($E27="Market driver",$E27="Milestone"),"●",IF($E27="Decision","◆","")),"")</f>
        <v/>
      </c>
      <c r="M27" s="22" t="str">
        <f>IF(AND($F27&gt;=M$8,$F27&lt;DATE(YEAR(M$8),MONTH(M$8)+3,1)),IF(OR($E27="Market driver",$E27="Milestone"),"●",IF($E27="Decision","◆","")),"")</f>
        <v/>
      </c>
      <c r="N27" s="23" t="str">
        <f>IF(AND($F27&gt;=N$8,$F27&lt;DATE(YEAR(N$8),MONTH(N$8)+3,1)),IF(OR($E27="Market driver",$E27="Milestone"),"●",IF($E27="Decision","◆","")),"")</f>
        <v/>
      </c>
      <c r="O27" s="23" t="str">
        <f>IF(AND($F27&gt;=O$8,$F27&lt;DATE(YEAR(O$8),MONTH(O$8)+3,1)),IF(OR($E27="Market driver",$E27="Milestone"),"●",IF($E27="Decision","◆","")),"")</f>
        <v/>
      </c>
      <c r="P27" s="23" t="str">
        <f>IF(AND($F27&gt;=P$8,$F27&lt;DATE(YEAR(P$8),MONTH(P$8)+3,1)),IF(OR($E27="Market driver",$E27="Milestone"),"●",IF($E27="Decision","◆","")),"")</f>
        <v/>
      </c>
      <c r="Q27" s="22" t="str">
        <f>IF(AND($F27&gt;=Q$8,$F27&lt;DATE(YEAR(Q$8),MONTH(Q$8)+3,1)),IF(OR($E27="Market driver",$E27="Milestone"),"●",IF($E27="Decision","◆","")),"")</f>
        <v/>
      </c>
      <c r="R27" s="23" t="str">
        <f>IF(AND($F27&gt;=R$8,$F27&lt;DATE(YEAR(R$8),MONTH(R$8)+3,1)),IF(OR($E27="Market driver",$E27="Milestone"),"●",IF($E27="Decision","◆","")),"")</f>
        <v/>
      </c>
      <c r="S27" s="23" t="str">
        <f>IF(AND($F27&gt;=S$8,$F27&lt;DATE(YEAR(S$8),MONTH(S$8)+3,1)),IF(OR($E27="Market driver",$E27="Milestone"),"●",IF($E27="Decision","◆","")),"")</f>
        <v/>
      </c>
      <c r="T27" s="23" t="str">
        <f>IF(AND($F27&gt;=T$8,$F27&lt;DATE(YEAR(T$8),MONTH(T$8)+3,1)),IF(OR($E27="Market driver",$E27="Milestone"),"●",IF($E27="Decision","◆","")),"")</f>
        <v/>
      </c>
      <c r="U27" s="22" t="str">
        <f>IF(AND($F27&gt;=U$8,$F27&lt;DATE(YEAR(U$8),MONTH(U$8)+3,1)),IF(OR($E27="Market driver",$E27="Milestone"),"●",IF($E27="Decision","◆","")),"")</f>
        <v/>
      </c>
      <c r="V27" s="23" t="str">
        <f>IF(AND($F27&gt;=V$8,$F27&lt;DATE(YEAR(V$8),MONTH(V$8)+3,1)),IF(OR($E27="Market driver",$E27="Milestone"),"●",IF($E27="Decision","◆","")),"")</f>
        <v/>
      </c>
      <c r="W27" s="23" t="str">
        <f>IF(AND($F27&gt;=W$8,$F27&lt;DATE(YEAR(W$8),MONTH(W$8)+3,1)),IF(OR($E27="Market driver",$E27="Milestone"),"●",IF($E27="Decision","◆","")),"")</f>
        <v/>
      </c>
      <c r="X27" s="23" t="str">
        <f>IF(AND($F27&gt;=X$8,$F27&lt;DATE(YEAR(X$8),MONTH(X$8)+3,1)),IF(OR($E27="Market driver",$E27="Milestone"),"●",IF($E27="Decision","◆","")),"")</f>
        <v/>
      </c>
      <c r="Y27" s="22" t="str">
        <f>IF(AND($F27&gt;=Y$8,$F27&lt;DATE(YEAR(Y$8),MONTH(Y$8)+3,1)),IF(OR($E27="Market driver",$E27="Milestone"),"●",IF($E27="Decision","◆","")),"")</f>
        <v/>
      </c>
      <c r="Z27" s="23" t="str">
        <f>IF(AND($F27&gt;=Z$8,$F27&lt;DATE(YEAR(Z$8),MONTH(Z$8)+3,1)),IF(OR($E27="Market driver",$E27="Milestone"),"●",IF($E27="Decision","◆","")),"")</f>
        <v/>
      </c>
      <c r="AA27" s="23" t="str">
        <f>IF(AND($F27&gt;=AA$8,$F27&lt;DATE(YEAR(AA$8),MONTH(AA$8)+3,1)),IF(OR($E27="Market driver",$E27="Milestone"),"●",IF($E27="Decision","◆","")),"")</f>
        <v/>
      </c>
      <c r="AB27" s="23" t="str">
        <f>IF(AND($F27&gt;=AB$8,$F27&lt;DATE(YEAR(AB$8),MONTH(AB$8)+3,1)),IF(OR($E27="Market driver",$E27="Milestone"),"●",IF($E27="Decision","◆","")),"")</f>
        <v/>
      </c>
      <c r="AC27" s="22" t="str">
        <f>IF(AND($F27&gt;=AC$8,$F27&lt;DATE(YEAR(AC$8),MONTH(AC$8)+3,1)),IF(OR($E27="Market driver",$E27="Milestone"),"●",IF($E27="Decision","◆","")),"")</f>
        <v/>
      </c>
    </row>
    <row r="28" spans="2:29" ht="18" customHeight="1" x14ac:dyDescent="0.25">
      <c r="B28" s="13"/>
      <c r="C28" s="14" t="s">
        <v>111</v>
      </c>
      <c r="D28" s="15" t="s">
        <v>110</v>
      </c>
      <c r="E28" s="15" t="s">
        <v>105</v>
      </c>
      <c r="F28" s="16">
        <v>46388</v>
      </c>
      <c r="G28" s="16">
        <v>46735</v>
      </c>
      <c r="H28" s="14"/>
      <c r="I28" s="13"/>
      <c r="J28" s="23" t="str">
        <f>IF(AND($F28&gt;=J$8,$F28&lt;DATE(YEAR(J$8),MONTH(J$8)+3,1)),IF(OR($E28="Market driver",$E28="Milestone"),"●",IF($E28="Decision","◆","")),"")</f>
        <v/>
      </c>
      <c r="K28" s="23" t="str">
        <f>IF(AND($F28&gt;=K$8,$F28&lt;DATE(YEAR(K$8),MONTH(K$8)+3,1)),IF(OR($E28="Market driver",$E28="Milestone"),"●",IF($E28="Decision","◆","")),"")</f>
        <v/>
      </c>
      <c r="L28" s="23" t="str">
        <f>IF(AND($F28&gt;=L$8,$F28&lt;DATE(YEAR(L$8),MONTH(L$8)+3,1)),IF(OR($E28="Market driver",$E28="Milestone"),"●",IF($E28="Decision","◆","")),"")</f>
        <v/>
      </c>
      <c r="M28" s="22" t="str">
        <f>IF(AND($F28&gt;=M$8,$F28&lt;DATE(YEAR(M$8),MONTH(M$8)+3,1)),IF(OR($E28="Market driver",$E28="Milestone"),"●",IF($E28="Decision","◆","")),"")</f>
        <v/>
      </c>
      <c r="N28" s="23" t="str">
        <f>IF(AND($F28&gt;=N$8,$F28&lt;DATE(YEAR(N$8),MONTH(N$8)+3,1)),IF(OR($E28="Market driver",$E28="Milestone"),"●",IF($E28="Decision","◆","")),"")</f>
        <v/>
      </c>
      <c r="O28" s="23" t="str">
        <f>IF(AND($F28&gt;=O$8,$F28&lt;DATE(YEAR(O$8),MONTH(O$8)+3,1)),IF(OR($E28="Market driver",$E28="Milestone"),"●",IF($E28="Decision","◆","")),"")</f>
        <v/>
      </c>
      <c r="P28" s="23" t="str">
        <f>IF(AND($F28&gt;=P$8,$F28&lt;DATE(YEAR(P$8),MONTH(P$8)+3,1)),IF(OR($E28="Market driver",$E28="Milestone"),"●",IF($E28="Decision","◆","")),"")</f>
        <v/>
      </c>
      <c r="Q28" s="22" t="str">
        <f>IF(AND($F28&gt;=Q$8,$F28&lt;DATE(YEAR(Q$8),MONTH(Q$8)+3,1)),IF(OR($E28="Market driver",$E28="Milestone"),"●",IF($E28="Decision","◆","")),"")</f>
        <v/>
      </c>
      <c r="R28" s="23" t="str">
        <f>IF(AND($F28&gt;=R$8,$F28&lt;DATE(YEAR(R$8),MONTH(R$8)+3,1)),IF(OR($E28="Market driver",$E28="Milestone"),"●",IF($E28="Decision","◆","")),"")</f>
        <v/>
      </c>
      <c r="S28" s="23" t="str">
        <f>IF(AND($F28&gt;=S$8,$F28&lt;DATE(YEAR(S$8),MONTH(S$8)+3,1)),IF(OR($E28="Market driver",$E28="Milestone"),"●",IF($E28="Decision","◆","")),"")</f>
        <v/>
      </c>
      <c r="T28" s="23" t="str">
        <f>IF(AND($F28&gt;=T$8,$F28&lt;DATE(YEAR(T$8),MONTH(T$8)+3,1)),IF(OR($E28="Market driver",$E28="Milestone"),"●",IF($E28="Decision","◆","")),"")</f>
        <v/>
      </c>
      <c r="U28" s="22" t="str">
        <f>IF(AND($F28&gt;=U$8,$F28&lt;DATE(YEAR(U$8),MONTH(U$8)+3,1)),IF(OR($E28="Market driver",$E28="Milestone"),"●",IF($E28="Decision","◆","")),"")</f>
        <v/>
      </c>
      <c r="V28" s="23" t="str">
        <f>IF(AND($F28&gt;=V$8,$F28&lt;DATE(YEAR(V$8),MONTH(V$8)+3,1)),IF(OR($E28="Market driver",$E28="Milestone"),"●",IF($E28="Decision","◆","")),"")</f>
        <v/>
      </c>
      <c r="W28" s="23" t="str">
        <f>IF(AND($F28&gt;=W$8,$F28&lt;DATE(YEAR(W$8),MONTH(W$8)+3,1)),IF(OR($E28="Market driver",$E28="Milestone"),"●",IF($E28="Decision","◆","")),"")</f>
        <v/>
      </c>
      <c r="X28" s="23" t="str">
        <f>IF(AND($F28&gt;=X$8,$F28&lt;DATE(YEAR(X$8),MONTH(X$8)+3,1)),IF(OR($E28="Market driver",$E28="Milestone"),"●",IF($E28="Decision","◆","")),"")</f>
        <v/>
      </c>
      <c r="Y28" s="22" t="str">
        <f>IF(AND($F28&gt;=Y$8,$F28&lt;DATE(YEAR(Y$8),MONTH(Y$8)+3,1)),IF(OR($E28="Market driver",$E28="Milestone"),"●",IF($E28="Decision","◆","")),"")</f>
        <v/>
      </c>
      <c r="Z28" s="23" t="str">
        <f>IF(AND($F28&gt;=Z$8,$F28&lt;DATE(YEAR(Z$8),MONTH(Z$8)+3,1)),IF(OR($E28="Market driver",$E28="Milestone"),"●",IF($E28="Decision","◆","")),"")</f>
        <v/>
      </c>
      <c r="AA28" s="23" t="str">
        <f>IF(AND($F28&gt;=AA$8,$F28&lt;DATE(YEAR(AA$8),MONTH(AA$8)+3,1)),IF(OR($E28="Market driver",$E28="Milestone"),"●",IF($E28="Decision","◆","")),"")</f>
        <v/>
      </c>
      <c r="AB28" s="23" t="str">
        <f>IF(AND($F28&gt;=AB$8,$F28&lt;DATE(YEAR(AB$8),MONTH(AB$8)+3,1)),IF(OR($E28="Market driver",$E28="Milestone"),"●",IF($E28="Decision","◆","")),"")</f>
        <v/>
      </c>
      <c r="AC28" s="22" t="str">
        <f>IF(AND($F28&gt;=AC$8,$F28&lt;DATE(YEAR(AC$8),MONTH(AC$8)+3,1)),IF(OR($E28="Market driver",$E28="Milestone"),"●",IF($E28="Decision","◆","")),"")</f>
        <v/>
      </c>
    </row>
    <row r="29" spans="2:29" ht="18" customHeight="1" x14ac:dyDescent="0.25">
      <c r="B29" s="13"/>
      <c r="C29" s="14" t="s">
        <v>109</v>
      </c>
      <c r="D29" s="15" t="s">
        <v>108</v>
      </c>
      <c r="E29" s="15" t="s">
        <v>105</v>
      </c>
      <c r="F29" s="16">
        <v>47155</v>
      </c>
      <c r="G29" s="16">
        <v>47593</v>
      </c>
      <c r="H29" s="14" t="s">
        <v>100</v>
      </c>
      <c r="I29" s="13"/>
      <c r="J29" s="23" t="str">
        <f>IF(AND($F29&gt;=J$8,$F29&lt;DATE(YEAR(J$8),MONTH(J$8)+3,1)),IF(OR($E29="Market driver",$E29="Milestone"),"●",IF($E29="Decision","◆","")),"")</f>
        <v/>
      </c>
      <c r="K29" s="23" t="str">
        <f>IF(AND($F29&gt;=K$8,$F29&lt;DATE(YEAR(K$8),MONTH(K$8)+3,1)),IF(OR($E29="Market driver",$E29="Milestone"),"●",IF($E29="Decision","◆","")),"")</f>
        <v/>
      </c>
      <c r="L29" s="23" t="str">
        <f>IF(AND($F29&gt;=L$8,$F29&lt;DATE(YEAR(L$8),MONTH(L$8)+3,1)),IF(OR($E29="Market driver",$E29="Milestone"),"●",IF($E29="Decision","◆","")),"")</f>
        <v/>
      </c>
      <c r="M29" s="22" t="str">
        <f>IF(AND($F29&gt;=M$8,$F29&lt;DATE(YEAR(M$8),MONTH(M$8)+3,1)),IF(OR($E29="Market driver",$E29="Milestone"),"●",IF($E29="Decision","◆","")),"")</f>
        <v/>
      </c>
      <c r="N29" s="23" t="str">
        <f>IF(AND($F29&gt;=N$8,$F29&lt;DATE(YEAR(N$8),MONTH(N$8)+3,1)),IF(OR($E29="Market driver",$E29="Milestone"),"●",IF($E29="Decision","◆","")),"")</f>
        <v/>
      </c>
      <c r="O29" s="23" t="str">
        <f>IF(AND($F29&gt;=O$8,$F29&lt;DATE(YEAR(O$8),MONTH(O$8)+3,1)),IF(OR($E29="Market driver",$E29="Milestone"),"●",IF($E29="Decision","◆","")),"")</f>
        <v/>
      </c>
      <c r="P29" s="23" t="str">
        <f>IF(AND($F29&gt;=P$8,$F29&lt;DATE(YEAR(P$8),MONTH(P$8)+3,1)),IF(OR($E29="Market driver",$E29="Milestone"),"●",IF($E29="Decision","◆","")),"")</f>
        <v/>
      </c>
      <c r="Q29" s="22" t="str">
        <f>IF(AND($F29&gt;=Q$8,$F29&lt;DATE(YEAR(Q$8),MONTH(Q$8)+3,1)),IF(OR($E29="Market driver",$E29="Milestone"),"●",IF($E29="Decision","◆","")),"")</f>
        <v/>
      </c>
      <c r="R29" s="23" t="str">
        <f>IF(AND($F29&gt;=R$8,$F29&lt;DATE(YEAR(R$8),MONTH(R$8)+3,1)),IF(OR($E29="Market driver",$E29="Milestone"),"●",IF($E29="Decision","◆","")),"")</f>
        <v/>
      </c>
      <c r="S29" s="23" t="str">
        <f>IF(AND($F29&gt;=S$8,$F29&lt;DATE(YEAR(S$8),MONTH(S$8)+3,1)),IF(OR($E29="Market driver",$E29="Milestone"),"●",IF($E29="Decision","◆","")),"")</f>
        <v/>
      </c>
      <c r="T29" s="23" t="str">
        <f>IF(AND($F29&gt;=T$8,$F29&lt;DATE(YEAR(T$8),MONTH(T$8)+3,1)),IF(OR($E29="Market driver",$E29="Milestone"),"●",IF($E29="Decision","◆","")),"")</f>
        <v/>
      </c>
      <c r="U29" s="22" t="str">
        <f>IF(AND($F29&gt;=U$8,$F29&lt;DATE(YEAR(U$8),MONTH(U$8)+3,1)),IF(OR($E29="Market driver",$E29="Milestone"),"●",IF($E29="Decision","◆","")),"")</f>
        <v/>
      </c>
      <c r="V29" s="23" t="str">
        <f>IF(AND($F29&gt;=V$8,$F29&lt;DATE(YEAR(V$8),MONTH(V$8)+3,1)),IF(OR($E29="Market driver",$E29="Milestone"),"●",IF($E29="Decision","◆","")),"")</f>
        <v/>
      </c>
      <c r="W29" s="23" t="str">
        <f>IF(AND($F29&gt;=W$8,$F29&lt;DATE(YEAR(W$8),MONTH(W$8)+3,1)),IF(OR($E29="Market driver",$E29="Milestone"),"●",IF($E29="Decision","◆","")),"")</f>
        <v/>
      </c>
      <c r="X29" s="23" t="str">
        <f>IF(AND($F29&gt;=X$8,$F29&lt;DATE(YEAR(X$8),MONTH(X$8)+3,1)),IF(OR($E29="Market driver",$E29="Milestone"),"●",IF($E29="Decision","◆","")),"")</f>
        <v/>
      </c>
      <c r="Y29" s="22" t="str">
        <f>IF(AND($F29&gt;=Y$8,$F29&lt;DATE(YEAR(Y$8),MONTH(Y$8)+3,1)),IF(OR($E29="Market driver",$E29="Milestone"),"●",IF($E29="Decision","◆","")),"")</f>
        <v/>
      </c>
      <c r="Z29" s="23" t="str">
        <f>IF(AND($F29&gt;=Z$8,$F29&lt;DATE(YEAR(Z$8),MONTH(Z$8)+3,1)),IF(OR($E29="Market driver",$E29="Milestone"),"●",IF($E29="Decision","◆","")),"")</f>
        <v/>
      </c>
      <c r="AA29" s="23" t="str">
        <f>IF(AND($F29&gt;=AA$8,$F29&lt;DATE(YEAR(AA$8),MONTH(AA$8)+3,1)),IF(OR($E29="Market driver",$E29="Milestone"),"●",IF($E29="Decision","◆","")),"")</f>
        <v/>
      </c>
      <c r="AB29" s="23" t="str">
        <f>IF(AND($F29&gt;=AB$8,$F29&lt;DATE(YEAR(AB$8),MONTH(AB$8)+3,1)),IF(OR($E29="Market driver",$E29="Milestone"),"●",IF($E29="Decision","◆","")),"")</f>
        <v/>
      </c>
      <c r="AC29" s="22" t="str">
        <f>IF(AND($F29&gt;=AC$8,$F29&lt;DATE(YEAR(AC$8),MONTH(AC$8)+3,1)),IF(OR($E29="Market driver",$E29="Milestone"),"●",IF($E29="Decision","◆","")),"")</f>
        <v/>
      </c>
    </row>
    <row r="30" spans="2:29" ht="18" customHeight="1" x14ac:dyDescent="0.25">
      <c r="B30" s="13"/>
      <c r="C30" s="14" t="s">
        <v>107</v>
      </c>
      <c r="D30" s="15" t="s">
        <v>106</v>
      </c>
      <c r="E30" s="15" t="s">
        <v>105</v>
      </c>
      <c r="F30" s="16">
        <v>47648</v>
      </c>
      <c r="G30" s="16">
        <v>48213</v>
      </c>
      <c r="H30" s="14"/>
      <c r="I30" s="13"/>
      <c r="J30" s="23" t="str">
        <f>IF(AND($F30&gt;=J$8,$F30&lt;DATE(YEAR(J$8),MONTH(J$8)+3,1)),IF(OR($E30="Market driver",$E30="Milestone"),"●",IF($E30="Decision","◆","")),"")</f>
        <v/>
      </c>
      <c r="K30" s="23" t="str">
        <f>IF(AND($F30&gt;=K$8,$F30&lt;DATE(YEAR(K$8),MONTH(K$8)+3,1)),IF(OR($E30="Market driver",$E30="Milestone"),"●",IF($E30="Decision","◆","")),"")</f>
        <v/>
      </c>
      <c r="L30" s="23" t="str">
        <f>IF(AND($F30&gt;=L$8,$F30&lt;DATE(YEAR(L$8),MONTH(L$8)+3,1)),IF(OR($E30="Market driver",$E30="Milestone"),"●",IF($E30="Decision","◆","")),"")</f>
        <v/>
      </c>
      <c r="M30" s="22" t="str">
        <f>IF(AND($F30&gt;=M$8,$F30&lt;DATE(YEAR(M$8),MONTH(M$8)+3,1)),IF(OR($E30="Market driver",$E30="Milestone"),"●",IF($E30="Decision","◆","")),"")</f>
        <v/>
      </c>
      <c r="N30" s="23" t="str">
        <f>IF(AND($F30&gt;=N$8,$F30&lt;DATE(YEAR(N$8),MONTH(N$8)+3,1)),IF(OR($E30="Market driver",$E30="Milestone"),"●",IF($E30="Decision","◆","")),"")</f>
        <v/>
      </c>
      <c r="O30" s="23" t="str">
        <f>IF(AND($F30&gt;=O$8,$F30&lt;DATE(YEAR(O$8),MONTH(O$8)+3,1)),IF(OR($E30="Market driver",$E30="Milestone"),"●",IF($E30="Decision","◆","")),"")</f>
        <v/>
      </c>
      <c r="P30" s="23" t="str">
        <f>IF(AND($F30&gt;=P$8,$F30&lt;DATE(YEAR(P$8),MONTH(P$8)+3,1)),IF(OR($E30="Market driver",$E30="Milestone"),"●",IF($E30="Decision","◆","")),"")</f>
        <v/>
      </c>
      <c r="Q30" s="22" t="str">
        <f>IF(AND($F30&gt;=Q$8,$F30&lt;DATE(YEAR(Q$8),MONTH(Q$8)+3,1)),IF(OR($E30="Market driver",$E30="Milestone"),"●",IF($E30="Decision","◆","")),"")</f>
        <v/>
      </c>
      <c r="R30" s="23" t="str">
        <f>IF(AND($F30&gt;=R$8,$F30&lt;DATE(YEAR(R$8),MONTH(R$8)+3,1)),IF(OR($E30="Market driver",$E30="Milestone"),"●",IF($E30="Decision","◆","")),"")</f>
        <v/>
      </c>
      <c r="S30" s="23" t="str">
        <f>IF(AND($F30&gt;=S$8,$F30&lt;DATE(YEAR(S$8),MONTH(S$8)+3,1)),IF(OR($E30="Market driver",$E30="Milestone"),"●",IF($E30="Decision","◆","")),"")</f>
        <v/>
      </c>
      <c r="T30" s="23" t="str">
        <f>IF(AND($F30&gt;=T$8,$F30&lt;DATE(YEAR(T$8),MONTH(T$8)+3,1)),IF(OR($E30="Market driver",$E30="Milestone"),"●",IF($E30="Decision","◆","")),"")</f>
        <v/>
      </c>
      <c r="U30" s="22" t="str">
        <f>IF(AND($F30&gt;=U$8,$F30&lt;DATE(YEAR(U$8),MONTH(U$8)+3,1)),IF(OR($E30="Market driver",$E30="Milestone"),"●",IF($E30="Decision","◆","")),"")</f>
        <v/>
      </c>
      <c r="V30" s="23" t="str">
        <f>IF(AND($F30&gt;=V$8,$F30&lt;DATE(YEAR(V$8),MONTH(V$8)+3,1)),IF(OR($E30="Market driver",$E30="Milestone"),"●",IF($E30="Decision","◆","")),"")</f>
        <v/>
      </c>
      <c r="W30" s="23" t="str">
        <f>IF(AND($F30&gt;=W$8,$F30&lt;DATE(YEAR(W$8),MONTH(W$8)+3,1)),IF(OR($E30="Market driver",$E30="Milestone"),"●",IF($E30="Decision","◆","")),"")</f>
        <v/>
      </c>
      <c r="X30" s="23" t="str">
        <f>IF(AND($F30&gt;=X$8,$F30&lt;DATE(YEAR(X$8),MONTH(X$8)+3,1)),IF(OR($E30="Market driver",$E30="Milestone"),"●",IF($E30="Decision","◆","")),"")</f>
        <v/>
      </c>
      <c r="Y30" s="22" t="str">
        <f>IF(AND($F30&gt;=Y$8,$F30&lt;DATE(YEAR(Y$8),MONTH(Y$8)+3,1)),IF(OR($E30="Market driver",$E30="Milestone"),"●",IF($E30="Decision","◆","")),"")</f>
        <v/>
      </c>
      <c r="Z30" s="23" t="str">
        <f>IF(AND($F30&gt;=Z$8,$F30&lt;DATE(YEAR(Z$8),MONTH(Z$8)+3,1)),IF(OR($E30="Market driver",$E30="Milestone"),"●",IF($E30="Decision","◆","")),"")</f>
        <v/>
      </c>
      <c r="AA30" s="23" t="str">
        <f>IF(AND($F30&gt;=AA$8,$F30&lt;DATE(YEAR(AA$8),MONTH(AA$8)+3,1)),IF(OR($E30="Market driver",$E30="Milestone"),"●",IF($E30="Decision","◆","")),"")</f>
        <v/>
      </c>
      <c r="AB30" s="23" t="str">
        <f>IF(AND($F30&gt;=AB$8,$F30&lt;DATE(YEAR(AB$8),MONTH(AB$8)+3,1)),IF(OR($E30="Market driver",$E30="Milestone"),"●",IF($E30="Decision","◆","")),"")</f>
        <v/>
      </c>
      <c r="AC30" s="22" t="str">
        <f>IF(AND($F30&gt;=AC$8,$F30&lt;DATE(YEAR(AC$8),MONTH(AC$8)+3,1)),IF(OR($E30="Market driver",$E30="Milestone"),"●",IF($E30="Decision","◆","")),"")</f>
        <v/>
      </c>
    </row>
    <row r="31" spans="2:29" ht="18" customHeight="1" x14ac:dyDescent="0.25">
      <c r="B31" s="13"/>
      <c r="C31" s="14"/>
      <c r="D31" s="15"/>
      <c r="E31" s="15"/>
      <c r="F31" s="16"/>
      <c r="G31" s="16"/>
      <c r="H31" s="14"/>
      <c r="I31" s="13"/>
      <c r="J31" s="23" t="str">
        <f>IF(AND($F31&gt;=J$8,$F31&lt;DATE(YEAR(J$8),MONTH(J$8)+3,1)),IF(OR($E31="Market driver",$E31="Milestone"),"●",IF($E31="Decision","◆","")),"")</f>
        <v/>
      </c>
      <c r="K31" s="23" t="str">
        <f>IF(AND($F31&gt;=K$8,$F31&lt;DATE(YEAR(K$8),MONTH(K$8)+3,1)),IF(OR($E31="Market driver",$E31="Milestone"),"●",IF($E31="Decision","◆","")),"")</f>
        <v/>
      </c>
      <c r="L31" s="23" t="str">
        <f>IF(AND($F31&gt;=L$8,$F31&lt;DATE(YEAR(L$8),MONTH(L$8)+3,1)),IF(OR($E31="Market driver",$E31="Milestone"),"●",IF($E31="Decision","◆","")),"")</f>
        <v/>
      </c>
      <c r="M31" s="22" t="str">
        <f>IF(AND($F31&gt;=M$8,$F31&lt;DATE(YEAR(M$8),MONTH(M$8)+3,1)),IF(OR($E31="Market driver",$E31="Milestone"),"●",IF($E31="Decision","◆","")),"")</f>
        <v/>
      </c>
      <c r="N31" s="23" t="str">
        <f>IF(AND($F31&gt;=N$8,$F31&lt;DATE(YEAR(N$8),MONTH(N$8)+3,1)),IF(OR($E31="Market driver",$E31="Milestone"),"●",IF($E31="Decision","◆","")),"")</f>
        <v/>
      </c>
      <c r="O31" s="23" t="str">
        <f>IF(AND($F31&gt;=O$8,$F31&lt;DATE(YEAR(O$8),MONTH(O$8)+3,1)),IF(OR($E31="Market driver",$E31="Milestone"),"●",IF($E31="Decision","◆","")),"")</f>
        <v/>
      </c>
      <c r="P31" s="23" t="str">
        <f>IF(AND($F31&gt;=P$8,$F31&lt;DATE(YEAR(P$8),MONTH(P$8)+3,1)),IF(OR($E31="Market driver",$E31="Milestone"),"●",IF($E31="Decision","◆","")),"")</f>
        <v/>
      </c>
      <c r="Q31" s="22" t="str">
        <f>IF(AND($F31&gt;=Q$8,$F31&lt;DATE(YEAR(Q$8),MONTH(Q$8)+3,1)),IF(OR($E31="Market driver",$E31="Milestone"),"●",IF($E31="Decision","◆","")),"")</f>
        <v/>
      </c>
      <c r="R31" s="23" t="str">
        <f>IF(AND($F31&gt;=R$8,$F31&lt;DATE(YEAR(R$8),MONTH(R$8)+3,1)),IF(OR($E31="Market driver",$E31="Milestone"),"●",IF($E31="Decision","◆","")),"")</f>
        <v/>
      </c>
      <c r="S31" s="23" t="str">
        <f>IF(AND($F31&gt;=S$8,$F31&lt;DATE(YEAR(S$8),MONTH(S$8)+3,1)),IF(OR($E31="Market driver",$E31="Milestone"),"●",IF($E31="Decision","◆","")),"")</f>
        <v/>
      </c>
      <c r="T31" s="23" t="str">
        <f>IF(AND($F31&gt;=T$8,$F31&lt;DATE(YEAR(T$8),MONTH(T$8)+3,1)),IF(OR($E31="Market driver",$E31="Milestone"),"●",IF($E31="Decision","◆","")),"")</f>
        <v/>
      </c>
      <c r="U31" s="22" t="str">
        <f>IF(AND($F31&gt;=U$8,$F31&lt;DATE(YEAR(U$8),MONTH(U$8)+3,1)),IF(OR($E31="Market driver",$E31="Milestone"),"●",IF($E31="Decision","◆","")),"")</f>
        <v/>
      </c>
      <c r="V31" s="23" t="str">
        <f>IF(AND($F31&gt;=V$8,$F31&lt;DATE(YEAR(V$8),MONTH(V$8)+3,1)),IF(OR($E31="Market driver",$E31="Milestone"),"●",IF($E31="Decision","◆","")),"")</f>
        <v/>
      </c>
      <c r="W31" s="23" t="str">
        <f>IF(AND($F31&gt;=W$8,$F31&lt;DATE(YEAR(W$8),MONTH(W$8)+3,1)),IF(OR($E31="Market driver",$E31="Milestone"),"●",IF($E31="Decision","◆","")),"")</f>
        <v/>
      </c>
      <c r="X31" s="23" t="str">
        <f>IF(AND($F31&gt;=X$8,$F31&lt;DATE(YEAR(X$8),MONTH(X$8)+3,1)),IF(OR($E31="Market driver",$E31="Milestone"),"●",IF($E31="Decision","◆","")),"")</f>
        <v/>
      </c>
      <c r="Y31" s="22" t="str">
        <f>IF(AND($F31&gt;=Y$8,$F31&lt;DATE(YEAR(Y$8),MONTH(Y$8)+3,1)),IF(OR($E31="Market driver",$E31="Milestone"),"●",IF($E31="Decision","◆","")),"")</f>
        <v/>
      </c>
      <c r="Z31" s="23" t="str">
        <f>IF(AND($F31&gt;=Z$8,$F31&lt;DATE(YEAR(Z$8),MONTH(Z$8)+3,1)),IF(OR($E31="Market driver",$E31="Milestone"),"●",IF($E31="Decision","◆","")),"")</f>
        <v/>
      </c>
      <c r="AA31" s="23" t="str">
        <f>IF(AND($F31&gt;=AA$8,$F31&lt;DATE(YEAR(AA$8),MONTH(AA$8)+3,1)),IF(OR($E31="Market driver",$E31="Milestone"),"●",IF($E31="Decision","◆","")),"")</f>
        <v/>
      </c>
      <c r="AB31" s="23" t="str">
        <f>IF(AND($F31&gt;=AB$8,$F31&lt;DATE(YEAR(AB$8),MONTH(AB$8)+3,1)),IF(OR($E31="Market driver",$E31="Milestone"),"●",IF($E31="Decision","◆","")),"")</f>
        <v/>
      </c>
      <c r="AC31" s="22" t="str">
        <f>IF(AND($F31&gt;=AC$8,$F31&lt;DATE(YEAR(AC$8),MONTH(AC$8)+3,1)),IF(OR($E31="Market driver",$E31="Milestone"),"●",IF($E31="Decision","◆","")),"")</f>
        <v/>
      </c>
    </row>
    <row r="32" spans="2:29" ht="18" customHeight="1" x14ac:dyDescent="0.25">
      <c r="B32" s="13"/>
      <c r="C32" s="14"/>
      <c r="D32" s="15"/>
      <c r="E32" s="15"/>
      <c r="F32" s="16"/>
      <c r="G32" s="16"/>
      <c r="H32" s="14"/>
      <c r="I32" s="13"/>
      <c r="J32" s="23" t="str">
        <f>IF(AND($F32&gt;=J$8,$F32&lt;DATE(YEAR(J$8),MONTH(J$8)+3,1)),IF(OR($E32="Market driver",$E32="Milestone"),"●",IF($E32="Decision","◆","")),"")</f>
        <v/>
      </c>
      <c r="K32" s="23" t="str">
        <f>IF(AND($F32&gt;=K$8,$F32&lt;DATE(YEAR(K$8),MONTH(K$8)+3,1)),IF(OR($E32="Market driver",$E32="Milestone"),"●",IF($E32="Decision","◆","")),"")</f>
        <v/>
      </c>
      <c r="L32" s="23" t="str">
        <f>IF(AND($F32&gt;=L$8,$F32&lt;DATE(YEAR(L$8),MONTH(L$8)+3,1)),IF(OR($E32="Market driver",$E32="Milestone"),"●",IF($E32="Decision","◆","")),"")</f>
        <v/>
      </c>
      <c r="M32" s="22" t="str">
        <f>IF(AND($F32&gt;=M$8,$F32&lt;DATE(YEAR(M$8),MONTH(M$8)+3,1)),IF(OR($E32="Market driver",$E32="Milestone"),"●",IF($E32="Decision","◆","")),"")</f>
        <v/>
      </c>
      <c r="N32" s="23" t="str">
        <f>IF(AND($F32&gt;=N$8,$F32&lt;DATE(YEAR(N$8),MONTH(N$8)+3,1)),IF(OR($E32="Market driver",$E32="Milestone"),"●",IF($E32="Decision","◆","")),"")</f>
        <v/>
      </c>
      <c r="O32" s="23" t="str">
        <f>IF(AND($F32&gt;=O$8,$F32&lt;DATE(YEAR(O$8),MONTH(O$8)+3,1)),IF(OR($E32="Market driver",$E32="Milestone"),"●",IF($E32="Decision","◆","")),"")</f>
        <v/>
      </c>
      <c r="P32" s="23" t="str">
        <f>IF(AND($F32&gt;=P$8,$F32&lt;DATE(YEAR(P$8),MONTH(P$8)+3,1)),IF(OR($E32="Market driver",$E32="Milestone"),"●",IF($E32="Decision","◆","")),"")</f>
        <v/>
      </c>
      <c r="Q32" s="22" t="str">
        <f>IF(AND($F32&gt;=Q$8,$F32&lt;DATE(YEAR(Q$8),MONTH(Q$8)+3,1)),IF(OR($E32="Market driver",$E32="Milestone"),"●",IF($E32="Decision","◆","")),"")</f>
        <v/>
      </c>
      <c r="R32" s="23" t="str">
        <f>IF(AND($F32&gt;=R$8,$F32&lt;DATE(YEAR(R$8),MONTH(R$8)+3,1)),IF(OR($E32="Market driver",$E32="Milestone"),"●",IF($E32="Decision","◆","")),"")</f>
        <v/>
      </c>
      <c r="S32" s="23" t="str">
        <f>IF(AND($F32&gt;=S$8,$F32&lt;DATE(YEAR(S$8),MONTH(S$8)+3,1)),IF(OR($E32="Market driver",$E32="Milestone"),"●",IF($E32="Decision","◆","")),"")</f>
        <v/>
      </c>
      <c r="T32" s="23" t="str">
        <f>IF(AND($F32&gt;=T$8,$F32&lt;DATE(YEAR(T$8),MONTH(T$8)+3,1)),IF(OR($E32="Market driver",$E32="Milestone"),"●",IF($E32="Decision","◆","")),"")</f>
        <v/>
      </c>
      <c r="U32" s="22" t="str">
        <f>IF(AND($F32&gt;=U$8,$F32&lt;DATE(YEAR(U$8),MONTH(U$8)+3,1)),IF(OR($E32="Market driver",$E32="Milestone"),"●",IF($E32="Decision","◆","")),"")</f>
        <v/>
      </c>
      <c r="V32" s="23" t="str">
        <f>IF(AND($F32&gt;=V$8,$F32&lt;DATE(YEAR(V$8),MONTH(V$8)+3,1)),IF(OR($E32="Market driver",$E32="Milestone"),"●",IF($E32="Decision","◆","")),"")</f>
        <v/>
      </c>
      <c r="W32" s="23" t="str">
        <f>IF(AND($F32&gt;=W$8,$F32&lt;DATE(YEAR(W$8),MONTH(W$8)+3,1)),IF(OR($E32="Market driver",$E32="Milestone"),"●",IF($E32="Decision","◆","")),"")</f>
        <v/>
      </c>
      <c r="X32" s="23" t="str">
        <f>IF(AND($F32&gt;=X$8,$F32&lt;DATE(YEAR(X$8),MONTH(X$8)+3,1)),IF(OR($E32="Market driver",$E32="Milestone"),"●",IF($E32="Decision","◆","")),"")</f>
        <v/>
      </c>
      <c r="Y32" s="22" t="str">
        <f>IF(AND($F32&gt;=Y$8,$F32&lt;DATE(YEAR(Y$8),MONTH(Y$8)+3,1)),IF(OR($E32="Market driver",$E32="Milestone"),"●",IF($E32="Decision","◆","")),"")</f>
        <v/>
      </c>
      <c r="Z32" s="23" t="str">
        <f>IF(AND($F32&gt;=Z$8,$F32&lt;DATE(YEAR(Z$8),MONTH(Z$8)+3,1)),IF(OR($E32="Market driver",$E32="Milestone"),"●",IF($E32="Decision","◆","")),"")</f>
        <v/>
      </c>
      <c r="AA32" s="23" t="str">
        <f>IF(AND($F32&gt;=AA$8,$F32&lt;DATE(YEAR(AA$8),MONTH(AA$8)+3,1)),IF(OR($E32="Market driver",$E32="Milestone"),"●",IF($E32="Decision","◆","")),"")</f>
        <v/>
      </c>
      <c r="AB32" s="23" t="str">
        <f>IF(AND($F32&gt;=AB$8,$F32&lt;DATE(YEAR(AB$8),MONTH(AB$8)+3,1)),IF(OR($E32="Market driver",$E32="Milestone"),"●",IF($E32="Decision","◆","")),"")</f>
        <v/>
      </c>
      <c r="AC32" s="22" t="str">
        <f>IF(AND($F32&gt;=AC$8,$F32&lt;DATE(YEAR(AC$8),MONTH(AC$8)+3,1)),IF(OR($E32="Market driver",$E32="Milestone"),"●",IF($E32="Decision","◆","")),"")</f>
        <v/>
      </c>
    </row>
    <row r="33" spans="2:30" ht="6.75" customHeight="1" x14ac:dyDescent="0.25">
      <c r="M33" s="20"/>
      <c r="Q33" s="20"/>
      <c r="U33" s="20"/>
      <c r="Y33" s="20"/>
      <c r="AC33" s="20"/>
    </row>
    <row r="34" spans="2:30" ht="24" customHeight="1" x14ac:dyDescent="0.25">
      <c r="B34" s="9" t="s">
        <v>104</v>
      </c>
      <c r="C34" s="10" t="s">
        <v>12</v>
      </c>
      <c r="D34" s="12"/>
      <c r="E34" s="13"/>
      <c r="F34" s="13"/>
      <c r="G34" s="13"/>
      <c r="H34" s="13"/>
      <c r="I34" s="13"/>
      <c r="J34" s="13"/>
      <c r="K34" s="13"/>
      <c r="L34" s="13"/>
      <c r="M34" s="25"/>
      <c r="N34" s="13"/>
      <c r="O34" s="13"/>
      <c r="P34" s="13"/>
      <c r="Q34" s="25"/>
      <c r="R34" s="13"/>
      <c r="S34" s="13"/>
      <c r="T34" s="13"/>
      <c r="U34" s="25"/>
      <c r="V34" s="13"/>
      <c r="W34" s="13"/>
      <c r="X34" s="13"/>
      <c r="Y34" s="25"/>
      <c r="Z34" s="13"/>
      <c r="AA34" s="13"/>
      <c r="AB34" s="13"/>
      <c r="AC34" s="25"/>
    </row>
    <row r="35" spans="2:30" ht="18" customHeight="1" x14ac:dyDescent="0.25">
      <c r="B35" s="13"/>
      <c r="C35" s="14" t="s">
        <v>103</v>
      </c>
      <c r="D35" s="15" t="s">
        <v>102</v>
      </c>
      <c r="E35" s="15" t="s">
        <v>96</v>
      </c>
      <c r="F35" s="16">
        <v>46388</v>
      </c>
      <c r="G35" s="16">
        <v>46826</v>
      </c>
      <c r="H35" s="14"/>
      <c r="I35" s="13"/>
      <c r="J35" s="23" t="str">
        <f>IF(AND($F35&gt;=J$8,$F35&lt;DATE(YEAR(J$8),MONTH(J$8)+3,1)),IF(OR($E35="Market driver",$E35="Milestone"),"●",IF($E35="Decision","◆","")),"")</f>
        <v/>
      </c>
      <c r="K35" s="23" t="str">
        <f>IF(AND($F35&gt;=K$8,$F35&lt;DATE(YEAR(K$8),MONTH(K$8)+3,1)),IF(OR($E35="Market driver",$E35="Milestone"),"●",IF($E35="Decision","◆","")),"")</f>
        <v/>
      </c>
      <c r="L35" s="23" t="str">
        <f>IF(AND($F35&gt;=L$8,$F35&lt;DATE(YEAR(L$8),MONTH(L$8)+3,1)),IF(OR($E35="Market driver",$E35="Milestone"),"●",IF($E35="Decision","◆","")),"")</f>
        <v/>
      </c>
      <c r="M35" s="22" t="str">
        <f>IF(AND($F35&gt;=M$8,$F35&lt;DATE(YEAR(M$8),MONTH(M$8)+3,1)),IF(OR($E35="Market driver",$E35="Milestone"),"●",IF($E35="Decision","◆","")),"")</f>
        <v/>
      </c>
      <c r="N35" s="23" t="str">
        <f>IF(AND($F35&gt;=N$8,$F35&lt;DATE(YEAR(N$8),MONTH(N$8)+3,1)),IF(OR($E35="Market driver",$E35="Milestone"),"●",IF($E35="Decision","◆","")),"")</f>
        <v/>
      </c>
      <c r="O35" s="23" t="str">
        <f>IF(AND($F35&gt;=O$8,$F35&lt;DATE(YEAR(O$8),MONTH(O$8)+3,1)),IF(OR($E35="Market driver",$E35="Milestone"),"●",IF($E35="Decision","◆","")),"")</f>
        <v/>
      </c>
      <c r="P35" s="23" t="str">
        <f>IF(AND($F35&gt;=P$8,$F35&lt;DATE(YEAR(P$8),MONTH(P$8)+3,1)),IF(OR($E35="Market driver",$E35="Milestone"),"●",IF($E35="Decision","◆","")),"")</f>
        <v/>
      </c>
      <c r="Q35" s="22" t="str">
        <f>IF(AND($F35&gt;=Q$8,$F35&lt;DATE(YEAR(Q$8),MONTH(Q$8)+3,1)),IF(OR($E35="Market driver",$E35="Milestone"),"●",IF($E35="Decision","◆","")),"")</f>
        <v/>
      </c>
      <c r="R35" s="23" t="str">
        <f>IF(AND($F35&gt;=R$8,$F35&lt;DATE(YEAR(R$8),MONTH(R$8)+3,1)),IF(OR($E35="Market driver",$E35="Milestone"),"●",IF($E35="Decision","◆","")),"")</f>
        <v/>
      </c>
      <c r="S35" s="23" t="str">
        <f>IF(AND($F35&gt;=S$8,$F35&lt;DATE(YEAR(S$8),MONTH(S$8)+3,1)),IF(OR($E35="Market driver",$E35="Milestone"),"●",IF($E35="Decision","◆","")),"")</f>
        <v/>
      </c>
      <c r="T35" s="23" t="str">
        <f>IF(AND($F35&gt;=T$8,$F35&lt;DATE(YEAR(T$8),MONTH(T$8)+3,1)),IF(OR($E35="Market driver",$E35="Milestone"),"●",IF($E35="Decision","◆","")),"")</f>
        <v/>
      </c>
      <c r="U35" s="22" t="str">
        <f>IF(AND($F35&gt;=U$8,$F35&lt;DATE(YEAR(U$8),MONTH(U$8)+3,1)),IF(OR($E35="Market driver",$E35="Milestone"),"●",IF($E35="Decision","◆","")),"")</f>
        <v/>
      </c>
      <c r="V35" s="23" t="str">
        <f>IF(AND($F35&gt;=V$8,$F35&lt;DATE(YEAR(V$8),MONTH(V$8)+3,1)),IF(OR($E35="Market driver",$E35="Milestone"),"●",IF($E35="Decision","◆","")),"")</f>
        <v/>
      </c>
      <c r="W35" s="23" t="str">
        <f>IF(AND($F35&gt;=W$8,$F35&lt;DATE(YEAR(W$8),MONTH(W$8)+3,1)),IF(OR($E35="Market driver",$E35="Milestone"),"●",IF($E35="Decision","◆","")),"")</f>
        <v/>
      </c>
      <c r="X35" s="23" t="str">
        <f>IF(AND($F35&gt;=X$8,$F35&lt;DATE(YEAR(X$8),MONTH(X$8)+3,1)),IF(OR($E35="Market driver",$E35="Milestone"),"●",IF($E35="Decision","◆","")),"")</f>
        <v/>
      </c>
      <c r="Y35" s="22" t="str">
        <f>IF(AND($F35&gt;=Y$8,$F35&lt;DATE(YEAR(Y$8),MONTH(Y$8)+3,1)),IF(OR($E35="Market driver",$E35="Milestone"),"●",IF($E35="Decision","◆","")),"")</f>
        <v/>
      </c>
      <c r="Z35" s="23" t="str">
        <f>IF(AND($F35&gt;=Z$8,$F35&lt;DATE(YEAR(Z$8),MONTH(Z$8)+3,1)),IF(OR($E35="Market driver",$E35="Milestone"),"●",IF($E35="Decision","◆","")),"")</f>
        <v/>
      </c>
      <c r="AA35" s="23" t="str">
        <f>IF(AND($F35&gt;=AA$8,$F35&lt;DATE(YEAR(AA$8),MONTH(AA$8)+3,1)),IF(OR($E35="Market driver",$E35="Milestone"),"●",IF($E35="Decision","◆","")),"")</f>
        <v/>
      </c>
      <c r="AB35" s="23" t="str">
        <f>IF(AND($F35&gt;=AB$8,$F35&lt;DATE(YEAR(AB$8),MONTH(AB$8)+3,1)),IF(OR($E35="Market driver",$E35="Milestone"),"●",IF($E35="Decision","◆","")),"")</f>
        <v/>
      </c>
      <c r="AC35" s="22" t="str">
        <f>IF(AND($F35&gt;=AC$8,$F35&lt;DATE(YEAR(AC$8),MONTH(AC$8)+3,1)),IF(OR($E35="Market driver",$E35="Milestone"),"●",IF($E35="Decision","◆","")),"")</f>
        <v/>
      </c>
    </row>
    <row r="36" spans="2:30" ht="18" customHeight="1" x14ac:dyDescent="0.25">
      <c r="B36" s="13"/>
      <c r="C36" s="14" t="s">
        <v>100</v>
      </c>
      <c r="D36" s="15" t="s">
        <v>101</v>
      </c>
      <c r="E36" s="15" t="s">
        <v>96</v>
      </c>
      <c r="F36" s="16">
        <v>46388</v>
      </c>
      <c r="G36" s="16">
        <v>47093</v>
      </c>
      <c r="H36" s="14"/>
      <c r="I36" s="13"/>
      <c r="J36" s="23" t="str">
        <f>IF(AND($F36&gt;=J$8,$F36&lt;DATE(YEAR(J$8),MONTH(J$8)+3,1)),IF(OR($E36="Market driver",$E36="Milestone"),"●",IF($E36="Decision","◆","")),"")</f>
        <v/>
      </c>
      <c r="K36" s="23" t="str">
        <f>IF(AND($F36&gt;=K$8,$F36&lt;DATE(YEAR(K$8),MONTH(K$8)+3,1)),IF(OR($E36="Market driver",$E36="Milestone"),"●",IF($E36="Decision","◆","")),"")</f>
        <v/>
      </c>
      <c r="L36" s="23" t="str">
        <f>IF(AND($F36&gt;=L$8,$F36&lt;DATE(YEAR(L$8),MONTH(L$8)+3,1)),IF(OR($E36="Market driver",$E36="Milestone"),"●",IF($E36="Decision","◆","")),"")</f>
        <v/>
      </c>
      <c r="M36" s="22" t="str">
        <f>IF(AND($F36&gt;=M$8,$F36&lt;DATE(YEAR(M$8),MONTH(M$8)+3,1)),IF(OR($E36="Market driver",$E36="Milestone"),"●",IF($E36="Decision","◆","")),"")</f>
        <v/>
      </c>
      <c r="N36" s="23" t="str">
        <f>IF(AND($F36&gt;=N$8,$F36&lt;DATE(YEAR(N$8),MONTH(N$8)+3,1)),IF(OR($E36="Market driver",$E36="Milestone"),"●",IF($E36="Decision","◆","")),"")</f>
        <v/>
      </c>
      <c r="O36" s="23" t="str">
        <f>IF(AND($F36&gt;=O$8,$F36&lt;DATE(YEAR(O$8),MONTH(O$8)+3,1)),IF(OR($E36="Market driver",$E36="Milestone"),"●",IF($E36="Decision","◆","")),"")</f>
        <v/>
      </c>
      <c r="P36" s="23" t="str">
        <f>IF(AND($F36&gt;=P$8,$F36&lt;DATE(YEAR(P$8),MONTH(P$8)+3,1)),IF(OR($E36="Market driver",$E36="Milestone"),"●",IF($E36="Decision","◆","")),"")</f>
        <v/>
      </c>
      <c r="Q36" s="22" t="str">
        <f>IF(AND($F36&gt;=Q$8,$F36&lt;DATE(YEAR(Q$8),MONTH(Q$8)+3,1)),IF(OR($E36="Market driver",$E36="Milestone"),"●",IF($E36="Decision","◆","")),"")</f>
        <v/>
      </c>
      <c r="R36" s="23" t="str">
        <f>IF(AND($F36&gt;=R$8,$F36&lt;DATE(YEAR(R$8),MONTH(R$8)+3,1)),IF(OR($E36="Market driver",$E36="Milestone"),"●",IF($E36="Decision","◆","")),"")</f>
        <v/>
      </c>
      <c r="S36" s="23" t="str">
        <f>IF(AND($F36&gt;=S$8,$F36&lt;DATE(YEAR(S$8),MONTH(S$8)+3,1)),IF(OR($E36="Market driver",$E36="Milestone"),"●",IF($E36="Decision","◆","")),"")</f>
        <v/>
      </c>
      <c r="T36" s="23" t="str">
        <f>IF(AND($F36&gt;=T$8,$F36&lt;DATE(YEAR(T$8),MONTH(T$8)+3,1)),IF(OR($E36="Market driver",$E36="Milestone"),"●",IF($E36="Decision","◆","")),"")</f>
        <v/>
      </c>
      <c r="U36" s="22" t="str">
        <f>IF(AND($F36&gt;=U$8,$F36&lt;DATE(YEAR(U$8),MONTH(U$8)+3,1)),IF(OR($E36="Market driver",$E36="Milestone"),"●",IF($E36="Decision","◆","")),"")</f>
        <v/>
      </c>
      <c r="V36" s="23" t="str">
        <f>IF(AND($F36&gt;=V$8,$F36&lt;DATE(YEAR(V$8),MONTH(V$8)+3,1)),IF(OR($E36="Market driver",$E36="Milestone"),"●",IF($E36="Decision","◆","")),"")</f>
        <v/>
      </c>
      <c r="W36" s="23" t="str">
        <f>IF(AND($F36&gt;=W$8,$F36&lt;DATE(YEAR(W$8),MONTH(W$8)+3,1)),IF(OR($E36="Market driver",$E36="Milestone"),"●",IF($E36="Decision","◆","")),"")</f>
        <v/>
      </c>
      <c r="X36" s="23" t="str">
        <f>IF(AND($F36&gt;=X$8,$F36&lt;DATE(YEAR(X$8),MONTH(X$8)+3,1)),IF(OR($E36="Market driver",$E36="Milestone"),"●",IF($E36="Decision","◆","")),"")</f>
        <v/>
      </c>
      <c r="Y36" s="22" t="str">
        <f>IF(AND($F36&gt;=Y$8,$F36&lt;DATE(YEAR(Y$8),MONTH(Y$8)+3,1)),IF(OR($E36="Market driver",$E36="Milestone"),"●",IF($E36="Decision","◆","")),"")</f>
        <v/>
      </c>
      <c r="Z36" s="23" t="str">
        <f>IF(AND($F36&gt;=Z$8,$F36&lt;DATE(YEAR(Z$8),MONTH(Z$8)+3,1)),IF(OR($E36="Market driver",$E36="Milestone"),"●",IF($E36="Decision","◆","")),"")</f>
        <v/>
      </c>
      <c r="AA36" s="23" t="str">
        <f>IF(AND($F36&gt;=AA$8,$F36&lt;DATE(YEAR(AA$8),MONTH(AA$8)+3,1)),IF(OR($E36="Market driver",$E36="Milestone"),"●",IF($E36="Decision","◆","")),"")</f>
        <v/>
      </c>
      <c r="AB36" s="23" t="str">
        <f>IF(AND($F36&gt;=AB$8,$F36&lt;DATE(YEAR(AB$8),MONTH(AB$8)+3,1)),IF(OR($E36="Market driver",$E36="Milestone"),"●",IF($E36="Decision","◆","")),"")</f>
        <v/>
      </c>
      <c r="AC36" s="22" t="str">
        <f>IF(AND($F36&gt;=AC$8,$F36&lt;DATE(YEAR(AC$8),MONTH(AC$8)+3,1)),IF(OR($E36="Market driver",$E36="Milestone"),"●",IF($E36="Decision","◆","")),"")</f>
        <v/>
      </c>
    </row>
    <row r="37" spans="2:30" ht="18" customHeight="1" x14ac:dyDescent="0.25">
      <c r="B37" s="13"/>
      <c r="C37" s="14" t="s">
        <v>100</v>
      </c>
      <c r="D37" s="15" t="s">
        <v>99</v>
      </c>
      <c r="E37" s="15" t="s">
        <v>78</v>
      </c>
      <c r="F37" s="16">
        <v>47118</v>
      </c>
      <c r="G37" s="16"/>
      <c r="H37" s="14"/>
      <c r="I37" s="13"/>
      <c r="J37" s="23" t="str">
        <f>IF(AND($F37&gt;=J$8,$F37&lt;DATE(YEAR(J$8),MONTH(J$8)+3,1)),IF(OR($E37="Market driver",$E37="Milestone"),"●",IF($E37="Decision","◆","")),"")</f>
        <v/>
      </c>
      <c r="K37" s="23" t="str">
        <f>IF(AND($F37&gt;=K$8,$F37&lt;DATE(YEAR(K$8),MONTH(K$8)+3,1)),IF(OR($E37="Market driver",$E37="Milestone"),"●",IF($E37="Decision","◆","")),"")</f>
        <v/>
      </c>
      <c r="L37" s="23" t="str">
        <f>IF(AND($F37&gt;=L$8,$F37&lt;DATE(YEAR(L$8),MONTH(L$8)+3,1)),IF(OR($E37="Market driver",$E37="Milestone"),"●",IF($E37="Decision","◆","")),"")</f>
        <v/>
      </c>
      <c r="M37" s="22" t="str">
        <f>IF(AND($F37&gt;=M$8,$F37&lt;DATE(YEAR(M$8),MONTH(M$8)+3,1)),IF(OR($E37="Market driver",$E37="Milestone"),"●",IF($E37="Decision","◆","")),"")</f>
        <v/>
      </c>
      <c r="N37" s="23" t="str">
        <f>IF(AND($F37&gt;=N$8,$F37&lt;DATE(YEAR(N$8),MONTH(N$8)+3,1)),IF(OR($E37="Market driver",$E37="Milestone"),"●",IF($E37="Decision","◆","")),"")</f>
        <v/>
      </c>
      <c r="O37" s="23" t="str">
        <f>IF(AND($F37&gt;=O$8,$F37&lt;DATE(YEAR(O$8),MONTH(O$8)+3,1)),IF(OR($E37="Market driver",$E37="Milestone"),"●",IF($E37="Decision","◆","")),"")</f>
        <v/>
      </c>
      <c r="P37" s="23" t="str">
        <f>IF(AND($F37&gt;=P$8,$F37&lt;DATE(YEAR(P$8),MONTH(P$8)+3,1)),IF(OR($E37="Market driver",$E37="Milestone"),"●",IF($E37="Decision","◆","")),"")</f>
        <v/>
      </c>
      <c r="Q37" s="22" t="str">
        <f>IF(AND($F37&gt;=Q$8,$F37&lt;DATE(YEAR(Q$8),MONTH(Q$8)+3,1)),IF(OR($E37="Market driver",$E37="Milestone"),"●",IF($E37="Decision","◆","")),"")</f>
        <v>◆</v>
      </c>
      <c r="R37" s="23" t="str">
        <f>IF(AND($F37&gt;=R$8,$F37&lt;DATE(YEAR(R$8),MONTH(R$8)+3,1)),IF(OR($E37="Market driver",$E37="Milestone"),"●",IF($E37="Decision","◆","")),"")</f>
        <v/>
      </c>
      <c r="S37" s="23" t="str">
        <f>IF(AND($F37&gt;=S$8,$F37&lt;DATE(YEAR(S$8),MONTH(S$8)+3,1)),IF(OR($E37="Market driver",$E37="Milestone"),"●",IF($E37="Decision","◆","")),"")</f>
        <v/>
      </c>
      <c r="T37" s="23" t="str">
        <f>IF(AND($F37&gt;=T$8,$F37&lt;DATE(YEAR(T$8),MONTH(T$8)+3,1)),IF(OR($E37="Market driver",$E37="Milestone"),"●",IF($E37="Decision","◆","")),"")</f>
        <v/>
      </c>
      <c r="U37" s="22" t="str">
        <f>IF(AND($F37&gt;=U$8,$F37&lt;DATE(YEAR(U$8),MONTH(U$8)+3,1)),IF(OR($E37="Market driver",$E37="Milestone"),"●",IF($E37="Decision","◆","")),"")</f>
        <v/>
      </c>
      <c r="V37" s="23" t="str">
        <f>IF(AND($F37&gt;=V$8,$F37&lt;DATE(YEAR(V$8),MONTH(V$8)+3,1)),IF(OR($E37="Market driver",$E37="Milestone"),"●",IF($E37="Decision","◆","")),"")</f>
        <v/>
      </c>
      <c r="W37" s="23" t="str">
        <f>IF(AND($F37&gt;=W$8,$F37&lt;DATE(YEAR(W$8),MONTH(W$8)+3,1)),IF(OR($E37="Market driver",$E37="Milestone"),"●",IF($E37="Decision","◆","")),"")</f>
        <v/>
      </c>
      <c r="X37" s="23" t="str">
        <f>IF(AND($F37&gt;=X$8,$F37&lt;DATE(YEAR(X$8),MONTH(X$8)+3,1)),IF(OR($E37="Market driver",$E37="Milestone"),"●",IF($E37="Decision","◆","")),"")</f>
        <v/>
      </c>
      <c r="Y37" s="22" t="str">
        <f>IF(AND($F37&gt;=Y$8,$F37&lt;DATE(YEAR(Y$8),MONTH(Y$8)+3,1)),IF(OR($E37="Market driver",$E37="Milestone"),"●",IF($E37="Decision","◆","")),"")</f>
        <v/>
      </c>
      <c r="Z37" s="23" t="str">
        <f>IF(AND($F37&gt;=Z$8,$F37&lt;DATE(YEAR(Z$8),MONTH(Z$8)+3,1)),IF(OR($E37="Market driver",$E37="Milestone"),"●",IF($E37="Decision","◆","")),"")</f>
        <v/>
      </c>
      <c r="AA37" s="23" t="str">
        <f>IF(AND($F37&gt;=AA$8,$F37&lt;DATE(YEAR(AA$8),MONTH(AA$8)+3,1)),IF(OR($E37="Market driver",$E37="Milestone"),"●",IF($E37="Decision","◆","")),"")</f>
        <v/>
      </c>
      <c r="AB37" s="23" t="str">
        <f>IF(AND($F37&gt;=AB$8,$F37&lt;DATE(YEAR(AB$8),MONTH(AB$8)+3,1)),IF(OR($E37="Market driver",$E37="Milestone"),"●",IF($E37="Decision","◆","")),"")</f>
        <v/>
      </c>
      <c r="AC37" s="22" t="str">
        <f>IF(AND($F37&gt;=AC$8,$F37&lt;DATE(YEAR(AC$8),MONTH(AC$8)+3,1)),IF(OR($E37="Market driver",$E37="Milestone"),"●",IF($E37="Decision","◆","")),"")</f>
        <v/>
      </c>
    </row>
    <row r="38" spans="2:30" ht="18" customHeight="1" x14ac:dyDescent="0.25">
      <c r="B38" s="13"/>
      <c r="C38" s="14" t="s">
        <v>98</v>
      </c>
      <c r="D38" s="15" t="s">
        <v>97</v>
      </c>
      <c r="E38" s="15" t="s">
        <v>96</v>
      </c>
      <c r="F38" s="16">
        <v>47337</v>
      </c>
      <c r="G38" s="16">
        <v>48213</v>
      </c>
      <c r="H38" s="14"/>
      <c r="I38" s="13"/>
      <c r="J38" s="23" t="str">
        <f>IF(AND($F38&gt;=J$8,$F38&lt;DATE(YEAR(J$8),MONTH(J$8)+3,1)),IF(OR($E38="Market driver",$E38="Milestone"),"●",IF($E38="Decision","◆","")),"")</f>
        <v/>
      </c>
      <c r="K38" s="23" t="str">
        <f>IF(AND($F38&gt;=K$8,$F38&lt;DATE(YEAR(K$8),MONTH(K$8)+3,1)),IF(OR($E38="Market driver",$E38="Milestone"),"●",IF($E38="Decision","◆","")),"")</f>
        <v/>
      </c>
      <c r="L38" s="23" t="str">
        <f>IF(AND($F38&gt;=L$8,$F38&lt;DATE(YEAR(L$8),MONTH(L$8)+3,1)),IF(OR($E38="Market driver",$E38="Milestone"),"●",IF($E38="Decision","◆","")),"")</f>
        <v/>
      </c>
      <c r="M38" s="22" t="str">
        <f>IF(AND($F38&gt;=M$8,$F38&lt;DATE(YEAR(M$8),MONTH(M$8)+3,1)),IF(OR($E38="Market driver",$E38="Milestone"),"●",IF($E38="Decision","◆","")),"")</f>
        <v/>
      </c>
      <c r="N38" s="23" t="str">
        <f>IF(AND($F38&gt;=N$8,$F38&lt;DATE(YEAR(N$8),MONTH(N$8)+3,1)),IF(OR($E38="Market driver",$E38="Milestone"),"●",IF($E38="Decision","◆","")),"")</f>
        <v/>
      </c>
      <c r="O38" s="23" t="str">
        <f>IF(AND($F38&gt;=O$8,$F38&lt;DATE(YEAR(O$8),MONTH(O$8)+3,1)),IF(OR($E38="Market driver",$E38="Milestone"),"●",IF($E38="Decision","◆","")),"")</f>
        <v/>
      </c>
      <c r="P38" s="23" t="str">
        <f>IF(AND($F38&gt;=P$8,$F38&lt;DATE(YEAR(P$8),MONTH(P$8)+3,1)),IF(OR($E38="Market driver",$E38="Milestone"),"●",IF($E38="Decision","◆","")),"")</f>
        <v/>
      </c>
      <c r="Q38" s="22" t="str">
        <f>IF(AND($F38&gt;=Q$8,$F38&lt;DATE(YEAR(Q$8),MONTH(Q$8)+3,1)),IF(OR($E38="Market driver",$E38="Milestone"),"●",IF($E38="Decision","◆","")),"")</f>
        <v/>
      </c>
      <c r="R38" s="23" t="str">
        <f>IF(AND($F38&gt;=R$8,$F38&lt;DATE(YEAR(R$8),MONTH(R$8)+3,1)),IF(OR($E38="Market driver",$E38="Milestone"),"●",IF($E38="Decision","◆","")),"")</f>
        <v/>
      </c>
      <c r="S38" s="23" t="str">
        <f>IF(AND($F38&gt;=S$8,$F38&lt;DATE(YEAR(S$8),MONTH(S$8)+3,1)),IF(OR($E38="Market driver",$E38="Milestone"),"●",IF($E38="Decision","◆","")),"")</f>
        <v/>
      </c>
      <c r="T38" s="23" t="str">
        <f>IF(AND($F38&gt;=T$8,$F38&lt;DATE(YEAR(T$8),MONTH(T$8)+3,1)),IF(OR($E38="Market driver",$E38="Milestone"),"●",IF($E38="Decision","◆","")),"")</f>
        <v/>
      </c>
      <c r="U38" s="22" t="str">
        <f>IF(AND($F38&gt;=U$8,$F38&lt;DATE(YEAR(U$8),MONTH(U$8)+3,1)),IF(OR($E38="Market driver",$E38="Milestone"),"●",IF($E38="Decision","◆","")),"")</f>
        <v/>
      </c>
      <c r="V38" s="23" t="str">
        <f>IF(AND($F38&gt;=V$8,$F38&lt;DATE(YEAR(V$8),MONTH(V$8)+3,1)),IF(OR($E38="Market driver",$E38="Milestone"),"●",IF($E38="Decision","◆","")),"")</f>
        <v/>
      </c>
      <c r="W38" s="23" t="str">
        <f>IF(AND($F38&gt;=W$8,$F38&lt;DATE(YEAR(W$8),MONTH(W$8)+3,1)),IF(OR($E38="Market driver",$E38="Milestone"),"●",IF($E38="Decision","◆","")),"")</f>
        <v/>
      </c>
      <c r="X38" s="23" t="str">
        <f>IF(AND($F38&gt;=X$8,$F38&lt;DATE(YEAR(X$8),MONTH(X$8)+3,1)),IF(OR($E38="Market driver",$E38="Milestone"),"●",IF($E38="Decision","◆","")),"")</f>
        <v/>
      </c>
      <c r="Y38" s="22" t="str">
        <f>IF(AND($F38&gt;=Y$8,$F38&lt;DATE(YEAR(Y$8),MONTH(Y$8)+3,1)),IF(OR($E38="Market driver",$E38="Milestone"),"●",IF($E38="Decision","◆","")),"")</f>
        <v/>
      </c>
      <c r="Z38" s="23" t="str">
        <f>IF(AND($F38&gt;=Z$8,$F38&lt;DATE(YEAR(Z$8),MONTH(Z$8)+3,1)),IF(OR($E38="Market driver",$E38="Milestone"),"●",IF($E38="Decision","◆","")),"")</f>
        <v/>
      </c>
      <c r="AA38" s="23" t="str">
        <f>IF(AND($F38&gt;=AA$8,$F38&lt;DATE(YEAR(AA$8),MONTH(AA$8)+3,1)),IF(OR($E38="Market driver",$E38="Milestone"),"●",IF($E38="Decision","◆","")),"")</f>
        <v/>
      </c>
      <c r="AB38" s="23" t="str">
        <f>IF(AND($F38&gt;=AB$8,$F38&lt;DATE(YEAR(AB$8),MONTH(AB$8)+3,1)),IF(OR($E38="Market driver",$E38="Milestone"),"●",IF($E38="Decision","◆","")),"")</f>
        <v/>
      </c>
      <c r="AC38" s="22" t="str">
        <f>IF(AND($F38&gt;=AC$8,$F38&lt;DATE(YEAR(AC$8),MONTH(AC$8)+3,1)),IF(OR($E38="Market driver",$E38="Milestone"),"●",IF($E38="Decision","◆","")),"")</f>
        <v/>
      </c>
    </row>
    <row r="39" spans="2:30" ht="18" customHeight="1" x14ac:dyDescent="0.25">
      <c r="B39" s="13"/>
      <c r="C39" s="14"/>
      <c r="D39" s="15"/>
      <c r="E39" s="15"/>
      <c r="F39" s="16"/>
      <c r="G39" s="16"/>
      <c r="H39" s="14"/>
      <c r="I39" s="13"/>
      <c r="J39" s="23" t="str">
        <f>IF(AND($F39&gt;=J$8,$F39&lt;DATE(YEAR(J$8),MONTH(J$8)+3,1)),IF(OR($E39="Market driver",$E39="Milestone"),"●",IF($E39="Decision","◆","")),"")</f>
        <v/>
      </c>
      <c r="K39" s="23" t="str">
        <f>IF(AND($F39&gt;=K$8,$F39&lt;DATE(YEAR(K$8),MONTH(K$8)+3,1)),IF(OR($E39="Market driver",$E39="Milestone"),"●",IF($E39="Decision","◆","")),"")</f>
        <v/>
      </c>
      <c r="L39" s="23" t="str">
        <f>IF(AND($F39&gt;=L$8,$F39&lt;DATE(YEAR(L$8),MONTH(L$8)+3,1)),IF(OR($E39="Market driver",$E39="Milestone"),"●",IF($E39="Decision","◆","")),"")</f>
        <v/>
      </c>
      <c r="M39" s="22" t="str">
        <f>IF(AND($F39&gt;=M$8,$F39&lt;DATE(YEAR(M$8),MONTH(M$8)+3,1)),IF(OR($E39="Market driver",$E39="Milestone"),"●",IF($E39="Decision","◆","")),"")</f>
        <v/>
      </c>
      <c r="N39" s="23" t="str">
        <f>IF(AND($F39&gt;=N$8,$F39&lt;DATE(YEAR(N$8),MONTH(N$8)+3,1)),IF(OR($E39="Market driver",$E39="Milestone"),"●",IF($E39="Decision","◆","")),"")</f>
        <v/>
      </c>
      <c r="O39" s="23" t="str">
        <f>IF(AND($F39&gt;=O$8,$F39&lt;DATE(YEAR(O$8),MONTH(O$8)+3,1)),IF(OR($E39="Market driver",$E39="Milestone"),"●",IF($E39="Decision","◆","")),"")</f>
        <v/>
      </c>
      <c r="P39" s="23" t="str">
        <f>IF(AND($F39&gt;=P$8,$F39&lt;DATE(YEAR(P$8),MONTH(P$8)+3,1)),IF(OR($E39="Market driver",$E39="Milestone"),"●",IF($E39="Decision","◆","")),"")</f>
        <v/>
      </c>
      <c r="Q39" s="22" t="str">
        <f>IF(AND($F39&gt;=Q$8,$F39&lt;DATE(YEAR(Q$8),MONTH(Q$8)+3,1)),IF(OR($E39="Market driver",$E39="Milestone"),"●",IF($E39="Decision","◆","")),"")</f>
        <v/>
      </c>
      <c r="R39" s="23" t="str">
        <f>IF(AND($F39&gt;=R$8,$F39&lt;DATE(YEAR(R$8),MONTH(R$8)+3,1)),IF(OR($E39="Market driver",$E39="Milestone"),"●",IF($E39="Decision","◆","")),"")</f>
        <v/>
      </c>
      <c r="S39" s="23" t="str">
        <f>IF(AND($F39&gt;=S$8,$F39&lt;DATE(YEAR(S$8),MONTH(S$8)+3,1)),IF(OR($E39="Market driver",$E39="Milestone"),"●",IF($E39="Decision","◆","")),"")</f>
        <v/>
      </c>
      <c r="T39" s="23" t="str">
        <f>IF(AND($F39&gt;=T$8,$F39&lt;DATE(YEAR(T$8),MONTH(T$8)+3,1)),IF(OR($E39="Market driver",$E39="Milestone"),"●",IF($E39="Decision","◆","")),"")</f>
        <v/>
      </c>
      <c r="U39" s="22" t="str">
        <f>IF(AND($F39&gt;=U$8,$F39&lt;DATE(YEAR(U$8),MONTH(U$8)+3,1)),IF(OR($E39="Market driver",$E39="Milestone"),"●",IF($E39="Decision","◆","")),"")</f>
        <v/>
      </c>
      <c r="V39" s="23" t="str">
        <f>IF(AND($F39&gt;=V$8,$F39&lt;DATE(YEAR(V$8),MONTH(V$8)+3,1)),IF(OR($E39="Market driver",$E39="Milestone"),"●",IF($E39="Decision","◆","")),"")</f>
        <v/>
      </c>
      <c r="W39" s="23" t="str">
        <f>IF(AND($F39&gt;=W$8,$F39&lt;DATE(YEAR(W$8),MONTH(W$8)+3,1)),IF(OR($E39="Market driver",$E39="Milestone"),"●",IF($E39="Decision","◆","")),"")</f>
        <v/>
      </c>
      <c r="X39" s="23" t="str">
        <f>IF(AND($F39&gt;=X$8,$F39&lt;DATE(YEAR(X$8),MONTH(X$8)+3,1)),IF(OR($E39="Market driver",$E39="Milestone"),"●",IF($E39="Decision","◆","")),"")</f>
        <v/>
      </c>
      <c r="Y39" s="22" t="str">
        <f>IF(AND($F39&gt;=Y$8,$F39&lt;DATE(YEAR(Y$8),MONTH(Y$8)+3,1)),IF(OR($E39="Market driver",$E39="Milestone"),"●",IF($E39="Decision","◆","")),"")</f>
        <v/>
      </c>
      <c r="Z39" s="23" t="str">
        <f>IF(AND($F39&gt;=Z$8,$F39&lt;DATE(YEAR(Z$8),MONTH(Z$8)+3,1)),IF(OR($E39="Market driver",$E39="Milestone"),"●",IF($E39="Decision","◆","")),"")</f>
        <v/>
      </c>
      <c r="AA39" s="23" t="str">
        <f>IF(AND($F39&gt;=AA$8,$F39&lt;DATE(YEAR(AA$8),MONTH(AA$8)+3,1)),IF(OR($E39="Market driver",$E39="Milestone"),"●",IF($E39="Decision","◆","")),"")</f>
        <v/>
      </c>
      <c r="AB39" s="23" t="str">
        <f>IF(AND($F39&gt;=AB$8,$F39&lt;DATE(YEAR(AB$8),MONTH(AB$8)+3,1)),IF(OR($E39="Market driver",$E39="Milestone"),"●",IF($E39="Decision","◆","")),"")</f>
        <v/>
      </c>
      <c r="AC39" s="22" t="str">
        <f>IF(AND($F39&gt;=AC$8,$F39&lt;DATE(YEAR(AC$8),MONTH(AC$8)+3,1)),IF(OR($E39="Market driver",$E39="Milestone"),"●",IF($E39="Decision","◆","")),"")</f>
        <v/>
      </c>
    </row>
    <row r="40" spans="2:30" ht="18" customHeight="1" x14ac:dyDescent="0.25">
      <c r="B40" s="13"/>
      <c r="C40" s="14"/>
      <c r="D40" s="15"/>
      <c r="E40" s="15"/>
      <c r="F40" s="16"/>
      <c r="G40" s="16"/>
      <c r="H40" s="14"/>
      <c r="I40" s="13"/>
      <c r="J40" s="23" t="str">
        <f>IF(AND($F40&gt;=J$8,$F40&lt;DATE(YEAR(J$8),MONTH(J$8)+3,1)),IF(OR($E40="Market driver",$E40="Milestone"),"●",IF($E40="Decision","◆","")),"")</f>
        <v/>
      </c>
      <c r="K40" s="23" t="str">
        <f>IF(AND($F40&gt;=K$8,$F40&lt;DATE(YEAR(K$8),MONTH(K$8)+3,1)),IF(OR($E40="Market driver",$E40="Milestone"),"●",IF($E40="Decision","◆","")),"")</f>
        <v/>
      </c>
      <c r="L40" s="23" t="str">
        <f>IF(AND($F40&gt;=L$8,$F40&lt;DATE(YEAR(L$8),MONTH(L$8)+3,1)),IF(OR($E40="Market driver",$E40="Milestone"),"●",IF($E40="Decision","◆","")),"")</f>
        <v/>
      </c>
      <c r="M40" s="22" t="str">
        <f>IF(AND($F40&gt;=M$8,$F40&lt;DATE(YEAR(M$8),MONTH(M$8)+3,1)),IF(OR($E40="Market driver",$E40="Milestone"),"●",IF($E40="Decision","◆","")),"")</f>
        <v/>
      </c>
      <c r="N40" s="23" t="str">
        <f>IF(AND($F40&gt;=N$8,$F40&lt;DATE(YEAR(N$8),MONTH(N$8)+3,1)),IF(OR($E40="Market driver",$E40="Milestone"),"●",IF($E40="Decision","◆","")),"")</f>
        <v/>
      </c>
      <c r="O40" s="23" t="str">
        <f>IF(AND($F40&gt;=O$8,$F40&lt;DATE(YEAR(O$8),MONTH(O$8)+3,1)),IF(OR($E40="Market driver",$E40="Milestone"),"●",IF($E40="Decision","◆","")),"")</f>
        <v/>
      </c>
      <c r="P40" s="23" t="str">
        <f>IF(AND($F40&gt;=P$8,$F40&lt;DATE(YEAR(P$8),MONTH(P$8)+3,1)),IF(OR($E40="Market driver",$E40="Milestone"),"●",IF($E40="Decision","◆","")),"")</f>
        <v/>
      </c>
      <c r="Q40" s="22" t="str">
        <f>IF(AND($F40&gt;=Q$8,$F40&lt;DATE(YEAR(Q$8),MONTH(Q$8)+3,1)),IF(OR($E40="Market driver",$E40="Milestone"),"●",IF($E40="Decision","◆","")),"")</f>
        <v/>
      </c>
      <c r="R40" s="23" t="str">
        <f>IF(AND($F40&gt;=R$8,$F40&lt;DATE(YEAR(R$8),MONTH(R$8)+3,1)),IF(OR($E40="Market driver",$E40="Milestone"),"●",IF($E40="Decision","◆","")),"")</f>
        <v/>
      </c>
      <c r="S40" s="23" t="str">
        <f>IF(AND($F40&gt;=S$8,$F40&lt;DATE(YEAR(S$8),MONTH(S$8)+3,1)),IF(OR($E40="Market driver",$E40="Milestone"),"●",IF($E40="Decision","◆","")),"")</f>
        <v/>
      </c>
      <c r="T40" s="23" t="str">
        <f>IF(AND($F40&gt;=T$8,$F40&lt;DATE(YEAR(T$8),MONTH(T$8)+3,1)),IF(OR($E40="Market driver",$E40="Milestone"),"●",IF($E40="Decision","◆","")),"")</f>
        <v/>
      </c>
      <c r="U40" s="22" t="str">
        <f>IF(AND($F40&gt;=U$8,$F40&lt;DATE(YEAR(U$8),MONTH(U$8)+3,1)),IF(OR($E40="Market driver",$E40="Milestone"),"●",IF($E40="Decision","◆","")),"")</f>
        <v/>
      </c>
      <c r="V40" s="23" t="str">
        <f>IF(AND($F40&gt;=V$8,$F40&lt;DATE(YEAR(V$8),MONTH(V$8)+3,1)),IF(OR($E40="Market driver",$E40="Milestone"),"●",IF($E40="Decision","◆","")),"")</f>
        <v/>
      </c>
      <c r="W40" s="23" t="str">
        <f>IF(AND($F40&gt;=W$8,$F40&lt;DATE(YEAR(W$8),MONTH(W$8)+3,1)),IF(OR($E40="Market driver",$E40="Milestone"),"●",IF($E40="Decision","◆","")),"")</f>
        <v/>
      </c>
      <c r="X40" s="23" t="str">
        <f>IF(AND($F40&gt;=X$8,$F40&lt;DATE(YEAR(X$8),MONTH(X$8)+3,1)),IF(OR($E40="Market driver",$E40="Milestone"),"●",IF($E40="Decision","◆","")),"")</f>
        <v/>
      </c>
      <c r="Y40" s="22" t="str">
        <f>IF(AND($F40&gt;=Y$8,$F40&lt;DATE(YEAR(Y$8),MONTH(Y$8)+3,1)),IF(OR($E40="Market driver",$E40="Milestone"),"●",IF($E40="Decision","◆","")),"")</f>
        <v/>
      </c>
      <c r="Z40" s="23" t="str">
        <f>IF(AND($F40&gt;=Z$8,$F40&lt;DATE(YEAR(Z$8),MONTH(Z$8)+3,1)),IF(OR($E40="Market driver",$E40="Milestone"),"●",IF($E40="Decision","◆","")),"")</f>
        <v/>
      </c>
      <c r="AA40" s="23" t="str">
        <f>IF(AND($F40&gt;=AA$8,$F40&lt;DATE(YEAR(AA$8),MONTH(AA$8)+3,1)),IF(OR($E40="Market driver",$E40="Milestone"),"●",IF($E40="Decision","◆","")),"")</f>
        <v/>
      </c>
      <c r="AB40" s="23" t="str">
        <f>IF(AND($F40&gt;=AB$8,$F40&lt;DATE(YEAR(AB$8),MONTH(AB$8)+3,1)),IF(OR($E40="Market driver",$E40="Milestone"),"●",IF($E40="Decision","◆","")),"")</f>
        <v/>
      </c>
      <c r="AC40" s="22" t="str">
        <f>IF(AND($F40&gt;=AC$8,$F40&lt;DATE(YEAR(AC$8),MONTH(AC$8)+3,1)),IF(OR($E40="Market driver",$E40="Milestone"),"●",IF($E40="Decision","◆","")),"")</f>
        <v/>
      </c>
    </row>
    <row r="41" spans="2:30" ht="6.75" customHeight="1" x14ac:dyDescent="0.25">
      <c r="M41" s="20"/>
      <c r="Q41" s="20"/>
      <c r="U41" s="20"/>
      <c r="Y41" s="20"/>
      <c r="AC41" s="20"/>
    </row>
    <row r="42" spans="2:30" ht="18" customHeight="1" x14ac:dyDescent="0.25">
      <c r="M42" s="21" t="str">
        <f>($D$4+0)&amp;" review"</f>
        <v>2027 review</v>
      </c>
      <c r="N42" s="21"/>
      <c r="Q42" s="21" t="str">
        <f>($D$4+1)&amp;" review"</f>
        <v>2028 review</v>
      </c>
      <c r="R42" s="21"/>
      <c r="U42" s="21" t="str">
        <f>($D$4+2)&amp;" review"</f>
        <v>2029 review</v>
      </c>
      <c r="V42" s="21"/>
      <c r="Y42" s="21" t="str">
        <f>($D$4+3)&amp;" review"</f>
        <v>2030 review</v>
      </c>
      <c r="Z42" s="21"/>
      <c r="AC42" s="21" t="str">
        <f>($D$4+4)&amp;" review"</f>
        <v>2031 review</v>
      </c>
      <c r="AD42" s="21"/>
    </row>
  </sheetData>
  <mergeCells count="10">
    <mergeCell ref="M42:N42"/>
    <mergeCell ref="Q42:R42"/>
    <mergeCell ref="U42:V42"/>
    <mergeCell ref="Y42:Z42"/>
    <mergeCell ref="AC42:AD42"/>
    <mergeCell ref="J6:M6"/>
    <mergeCell ref="N6:Q6"/>
    <mergeCell ref="R6:U6"/>
    <mergeCell ref="V6:Y6"/>
    <mergeCell ref="Z6:AC6"/>
  </mergeCells>
  <conditionalFormatting sqref="J10:AC40">
    <cfRule type="expression" dxfId="21" priority="1">
      <formula>AND($E10="Product",J$8+45&gt;=$F10,J$8+45&lt;=$G10)</formula>
    </cfRule>
    <cfRule type="expression" dxfId="20" priority="2">
      <formula>AND($E10="Component",J$8+45&gt;=$F10,J$8+45&lt;=$G10)</formula>
    </cfRule>
    <cfRule type="expression" dxfId="19" priority="3">
      <formula>AND($E10="Technology",J$8+45&gt;=$F10,J$8+45&lt;=$G10)</formula>
    </cfRule>
    <cfRule type="expression" dxfId="18" priority="4">
      <formula>$E10="Decision"</formula>
    </cfRule>
  </conditionalFormatting>
  <dataValidations count="1">
    <dataValidation type="list" allowBlank="1" showErrorMessage="1" errorTitle="Type" error="Choose a type from the list." sqref="E11:E16 E19:E24 E27:E32 E35:E40" xr:uid="{00000000-0002-0000-0000-000000000000}">
      <formula1>"Market driver,Product,Component,Technology,Milestone,Decision"</formula1>
      <formula2>0</formula2>
    </dataValidation>
  </dataValidations>
  <printOptions horizontalCentered="1"/>
  <pageMargins left="0.75" right="0.75" top="1" bottom="1" header="0.511811023622047" footer="0.511811023622047"/>
  <pageSetup paperSize="8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T50"/>
  <sheetViews>
    <sheetView showGridLines="0" zoomScale="85" zoomScaleNormal="85" workbookViewId="0">
      <pane xSplit="10" ySplit="9" topLeftCell="K10" activePane="bottomRight" state="frozen"/>
      <selection pane="topRight" activeCell="K1" sqref="K1"/>
      <selection pane="bottomLeft" activeCell="A10" sqref="A10"/>
      <selection pane="bottomRight" activeCell="AZ25" sqref="AZ25"/>
    </sheetView>
  </sheetViews>
  <sheetFormatPr baseColWidth="10" defaultColWidth="8.7109375" defaultRowHeight="15" x14ac:dyDescent="0.25"/>
  <cols>
    <col min="1" max="1" width="2" customWidth="1"/>
    <col min="2" max="2" width="16" customWidth="1"/>
    <col min="3" max="3" width="6" customWidth="1"/>
    <col min="4" max="4" width="24" customWidth="1"/>
    <col min="5" max="5" width="10" customWidth="1"/>
    <col min="6" max="9" width="12" customWidth="1"/>
    <col min="10" max="10" width="1.5703125" customWidth="1"/>
    <col min="11" max="46" width="3.140625" customWidth="1"/>
  </cols>
  <sheetData>
    <row r="1" spans="2:46" ht="9.75" customHeight="1" x14ac:dyDescent="0.25"/>
    <row r="2" spans="2:46" ht="36" customHeight="1" x14ac:dyDescent="0.25">
      <c r="B2" s="3" t="s">
        <v>0</v>
      </c>
    </row>
    <row r="3" spans="2:46" x14ac:dyDescent="0.25">
      <c r="B3" s="4" t="s">
        <v>1</v>
      </c>
    </row>
    <row r="4" spans="2:46" ht="19.5" customHeight="1" x14ac:dyDescent="0.25">
      <c r="B4" s="5" t="s">
        <v>2</v>
      </c>
      <c r="D4" s="6">
        <v>46388</v>
      </c>
    </row>
    <row r="5" spans="2:46" ht="9.75" customHeight="1" x14ac:dyDescent="0.25"/>
    <row r="6" spans="2:46" ht="21.75" customHeight="1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K6" s="2">
        <f>YEAR($D$4)+0</f>
        <v>2027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>
        <f>YEAR($D$4)+1</f>
        <v>2028</v>
      </c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>
        <f>YEAR($D$4)+2</f>
        <v>2029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2:46" ht="12.75" customHeight="1" x14ac:dyDescent="0.25">
      <c r="K7" s="7" t="str">
        <f t="shared" ref="K7:AT7" si="0">CHOOSE(MONTH(K$8),"J","F","M","A","M","J","J","A","S","O","N","D")</f>
        <v>J</v>
      </c>
      <c r="L7" s="7" t="str">
        <f t="shared" si="0"/>
        <v>F</v>
      </c>
      <c r="M7" s="7" t="str">
        <f t="shared" si="0"/>
        <v>M</v>
      </c>
      <c r="N7" s="7" t="str">
        <f t="shared" si="0"/>
        <v>A</v>
      </c>
      <c r="O7" s="7" t="str">
        <f t="shared" si="0"/>
        <v>M</v>
      </c>
      <c r="P7" s="7" t="str">
        <f t="shared" si="0"/>
        <v>J</v>
      </c>
      <c r="Q7" s="7" t="str">
        <f t="shared" si="0"/>
        <v>J</v>
      </c>
      <c r="R7" s="7" t="str">
        <f t="shared" si="0"/>
        <v>A</v>
      </c>
      <c r="S7" s="7" t="str">
        <f t="shared" si="0"/>
        <v>S</v>
      </c>
      <c r="T7" s="7" t="str">
        <f t="shared" si="0"/>
        <v>O</v>
      </c>
      <c r="U7" s="7" t="str">
        <f t="shared" si="0"/>
        <v>N</v>
      </c>
      <c r="V7" s="7" t="str">
        <f t="shared" si="0"/>
        <v>D</v>
      </c>
      <c r="W7" s="7" t="str">
        <f t="shared" si="0"/>
        <v>J</v>
      </c>
      <c r="X7" s="7" t="str">
        <f t="shared" si="0"/>
        <v>F</v>
      </c>
      <c r="Y7" s="7" t="str">
        <f t="shared" si="0"/>
        <v>M</v>
      </c>
      <c r="Z7" s="7" t="str">
        <f t="shared" si="0"/>
        <v>A</v>
      </c>
      <c r="AA7" s="7" t="str">
        <f t="shared" si="0"/>
        <v>M</v>
      </c>
      <c r="AB7" s="7" t="str">
        <f t="shared" si="0"/>
        <v>J</v>
      </c>
      <c r="AC7" s="7" t="str">
        <f t="shared" si="0"/>
        <v>J</v>
      </c>
      <c r="AD7" s="7" t="str">
        <f t="shared" si="0"/>
        <v>A</v>
      </c>
      <c r="AE7" s="7" t="str">
        <f t="shared" si="0"/>
        <v>S</v>
      </c>
      <c r="AF7" s="7" t="str">
        <f t="shared" si="0"/>
        <v>O</v>
      </c>
      <c r="AG7" s="7" t="str">
        <f t="shared" si="0"/>
        <v>N</v>
      </c>
      <c r="AH7" s="7" t="str">
        <f t="shared" si="0"/>
        <v>D</v>
      </c>
      <c r="AI7" s="7" t="str">
        <f t="shared" si="0"/>
        <v>J</v>
      </c>
      <c r="AJ7" s="7" t="str">
        <f t="shared" si="0"/>
        <v>F</v>
      </c>
      <c r="AK7" s="7" t="str">
        <f t="shared" si="0"/>
        <v>M</v>
      </c>
      <c r="AL7" s="7" t="str">
        <f t="shared" si="0"/>
        <v>A</v>
      </c>
      <c r="AM7" s="7" t="str">
        <f t="shared" si="0"/>
        <v>M</v>
      </c>
      <c r="AN7" s="7" t="str">
        <f t="shared" si="0"/>
        <v>J</v>
      </c>
      <c r="AO7" s="7" t="str">
        <f t="shared" si="0"/>
        <v>J</v>
      </c>
      <c r="AP7" s="7" t="str">
        <f t="shared" si="0"/>
        <v>A</v>
      </c>
      <c r="AQ7" s="7" t="str">
        <f t="shared" si="0"/>
        <v>S</v>
      </c>
      <c r="AR7" s="7" t="str">
        <f t="shared" si="0"/>
        <v>O</v>
      </c>
      <c r="AS7" s="7" t="str">
        <f t="shared" si="0"/>
        <v>N</v>
      </c>
      <c r="AT7" s="7" t="str">
        <f t="shared" si="0"/>
        <v>D</v>
      </c>
    </row>
    <row r="8" spans="2:46" hidden="1" x14ac:dyDescent="0.25">
      <c r="K8" s="8">
        <f>DATE(YEAR($D$4),MONTH($D$4),1)</f>
        <v>46388</v>
      </c>
      <c r="L8" s="8">
        <f t="shared" ref="L8:AT8" si="1">DATE(YEAR(K8),MONTH(K8)+1,1)</f>
        <v>46419</v>
      </c>
      <c r="M8" s="8">
        <f t="shared" si="1"/>
        <v>46447</v>
      </c>
      <c r="N8" s="8">
        <f t="shared" si="1"/>
        <v>46478</v>
      </c>
      <c r="O8" s="8">
        <f t="shared" si="1"/>
        <v>46508</v>
      </c>
      <c r="P8" s="8">
        <f t="shared" si="1"/>
        <v>46539</v>
      </c>
      <c r="Q8" s="8">
        <f t="shared" si="1"/>
        <v>46569</v>
      </c>
      <c r="R8" s="8">
        <f t="shared" si="1"/>
        <v>46600</v>
      </c>
      <c r="S8" s="8">
        <f t="shared" si="1"/>
        <v>46631</v>
      </c>
      <c r="T8" s="8">
        <f t="shared" si="1"/>
        <v>46661</v>
      </c>
      <c r="U8" s="8">
        <f t="shared" si="1"/>
        <v>46692</v>
      </c>
      <c r="V8" s="8">
        <f t="shared" si="1"/>
        <v>46722</v>
      </c>
      <c r="W8" s="8">
        <f t="shared" si="1"/>
        <v>46753</v>
      </c>
      <c r="X8" s="8">
        <f t="shared" si="1"/>
        <v>46784</v>
      </c>
      <c r="Y8" s="8">
        <f t="shared" si="1"/>
        <v>46813</v>
      </c>
      <c r="Z8" s="8">
        <f t="shared" si="1"/>
        <v>46844</v>
      </c>
      <c r="AA8" s="8">
        <f t="shared" si="1"/>
        <v>46874</v>
      </c>
      <c r="AB8" s="8">
        <f t="shared" si="1"/>
        <v>46905</v>
      </c>
      <c r="AC8" s="8">
        <f t="shared" si="1"/>
        <v>46935</v>
      </c>
      <c r="AD8" s="8">
        <f t="shared" si="1"/>
        <v>46966</v>
      </c>
      <c r="AE8" s="8">
        <f t="shared" si="1"/>
        <v>46997</v>
      </c>
      <c r="AF8" s="8">
        <f t="shared" si="1"/>
        <v>47027</v>
      </c>
      <c r="AG8" s="8">
        <f t="shared" si="1"/>
        <v>47058</v>
      </c>
      <c r="AH8" s="8">
        <f t="shared" si="1"/>
        <v>47088</v>
      </c>
      <c r="AI8" s="8">
        <f t="shared" si="1"/>
        <v>47119</v>
      </c>
      <c r="AJ8" s="8">
        <f t="shared" si="1"/>
        <v>47150</v>
      </c>
      <c r="AK8" s="8">
        <f t="shared" si="1"/>
        <v>47178</v>
      </c>
      <c r="AL8" s="8">
        <f t="shared" si="1"/>
        <v>47209</v>
      </c>
      <c r="AM8" s="8">
        <f t="shared" si="1"/>
        <v>47239</v>
      </c>
      <c r="AN8" s="8">
        <f t="shared" si="1"/>
        <v>47270</v>
      </c>
      <c r="AO8" s="8">
        <f t="shared" si="1"/>
        <v>47300</v>
      </c>
      <c r="AP8" s="8">
        <f t="shared" si="1"/>
        <v>47331</v>
      </c>
      <c r="AQ8" s="8">
        <f t="shared" si="1"/>
        <v>47362</v>
      </c>
      <c r="AR8" s="8">
        <f t="shared" si="1"/>
        <v>47392</v>
      </c>
      <c r="AS8" s="8">
        <f t="shared" si="1"/>
        <v>47423</v>
      </c>
      <c r="AT8" s="8">
        <f t="shared" si="1"/>
        <v>47453</v>
      </c>
    </row>
    <row r="9" spans="2:46" ht="6" customHeight="1" x14ac:dyDescent="0.25"/>
    <row r="10" spans="2:46" ht="24" customHeight="1" x14ac:dyDescent="0.25">
      <c r="B10" s="9" t="s">
        <v>11</v>
      </c>
      <c r="C10" s="10" t="s">
        <v>12</v>
      </c>
      <c r="D10" s="11"/>
      <c r="E10" s="10" t="s">
        <v>13</v>
      </c>
      <c r="F10" s="1"/>
      <c r="G10" s="1"/>
      <c r="H10" s="1"/>
      <c r="I10" s="1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2:46" ht="18" customHeight="1" x14ac:dyDescent="0.25">
      <c r="B11" s="13"/>
      <c r="C11" s="14"/>
      <c r="D11" s="15" t="s">
        <v>14</v>
      </c>
      <c r="E11" s="15" t="s">
        <v>15</v>
      </c>
      <c r="F11" s="16">
        <v>46388</v>
      </c>
      <c r="G11" s="16">
        <v>46578</v>
      </c>
      <c r="H11" s="14"/>
      <c r="I11" s="17" t="str">
        <f t="shared" ref="I11:I23" si="2">IF($H11="","",IFERROR(INDEX($F$10:$F$50,MATCH($H11,$C$10:$C$50,0)),""))</f>
        <v/>
      </c>
      <c r="J11" s="13"/>
      <c r="K11" s="18" t="str">
        <f t="shared" ref="K11:T23" si="3">IF(AND($E11="Gate",$F11&gt;=K$8,$F11&lt;DATE(YEAR(K$8),MONTH(K$8)+1,1)),"◆",IF(AND($E11="Milestone",$F11&gt;=K$8,$F11&lt;DATE(YEAR(K$8),MONTH(K$8)+1,1)),"●",IF(AND(ISNUMBER($I11),$I11&gt;=K$8,$I11&lt;DATE(YEAR(K$8),MONTH(K$8)+1,1)),"●","")))</f>
        <v/>
      </c>
      <c r="L11" s="18" t="str">
        <f t="shared" si="3"/>
        <v/>
      </c>
      <c r="M11" s="18" t="str">
        <f t="shared" si="3"/>
        <v/>
      </c>
      <c r="N11" s="18" t="str">
        <f t="shared" si="3"/>
        <v/>
      </c>
      <c r="O11" s="18" t="str">
        <f t="shared" si="3"/>
        <v/>
      </c>
      <c r="P11" s="18" t="str">
        <f t="shared" si="3"/>
        <v/>
      </c>
      <c r="Q11" s="18" t="str">
        <f t="shared" si="3"/>
        <v/>
      </c>
      <c r="R11" s="18" t="str">
        <f t="shared" si="3"/>
        <v/>
      </c>
      <c r="S11" s="18" t="str">
        <f t="shared" si="3"/>
        <v/>
      </c>
      <c r="T11" s="18" t="str">
        <f t="shared" si="3"/>
        <v/>
      </c>
      <c r="U11" s="18" t="str">
        <f t="shared" ref="U11:AD23" si="4">IF(AND($E11="Gate",$F11&gt;=U$8,$F11&lt;DATE(YEAR(U$8),MONTH(U$8)+1,1)),"◆",IF(AND($E11="Milestone",$F11&gt;=U$8,$F11&lt;DATE(YEAR(U$8),MONTH(U$8)+1,1)),"●",IF(AND(ISNUMBER($I11),$I11&gt;=U$8,$I11&lt;DATE(YEAR(U$8),MONTH(U$8)+1,1)),"●","")))</f>
        <v/>
      </c>
      <c r="V11" s="18" t="str">
        <f t="shared" si="4"/>
        <v/>
      </c>
      <c r="W11" s="18" t="str">
        <f t="shared" si="4"/>
        <v/>
      </c>
      <c r="X11" s="18" t="str">
        <f t="shared" si="4"/>
        <v/>
      </c>
      <c r="Y11" s="18" t="str">
        <f t="shared" si="4"/>
        <v/>
      </c>
      <c r="Z11" s="18" t="str">
        <f t="shared" si="4"/>
        <v/>
      </c>
      <c r="AA11" s="18" t="str">
        <f t="shared" si="4"/>
        <v/>
      </c>
      <c r="AB11" s="18" t="str">
        <f t="shared" si="4"/>
        <v/>
      </c>
      <c r="AC11" s="18" t="str">
        <f t="shared" si="4"/>
        <v/>
      </c>
      <c r="AD11" s="18" t="str">
        <f t="shared" si="4"/>
        <v/>
      </c>
      <c r="AE11" s="18" t="str">
        <f t="shared" ref="AE11:AN23" si="5">IF(AND($E11="Gate",$F11&gt;=AE$8,$F11&lt;DATE(YEAR(AE$8),MONTH(AE$8)+1,1)),"◆",IF(AND($E11="Milestone",$F11&gt;=AE$8,$F11&lt;DATE(YEAR(AE$8),MONTH(AE$8)+1,1)),"●",IF(AND(ISNUMBER($I11),$I11&gt;=AE$8,$I11&lt;DATE(YEAR(AE$8),MONTH(AE$8)+1,1)),"●","")))</f>
        <v/>
      </c>
      <c r="AF11" s="18" t="str">
        <f t="shared" si="5"/>
        <v/>
      </c>
      <c r="AG11" s="18" t="str">
        <f t="shared" si="5"/>
        <v/>
      </c>
      <c r="AH11" s="18" t="str">
        <f t="shared" si="5"/>
        <v/>
      </c>
      <c r="AI11" s="18" t="str">
        <f t="shared" si="5"/>
        <v/>
      </c>
      <c r="AJ11" s="18" t="str">
        <f t="shared" si="5"/>
        <v/>
      </c>
      <c r="AK11" s="18" t="str">
        <f t="shared" si="5"/>
        <v/>
      </c>
      <c r="AL11" s="18" t="str">
        <f t="shared" si="5"/>
        <v/>
      </c>
      <c r="AM11" s="18" t="str">
        <f t="shared" si="5"/>
        <v/>
      </c>
      <c r="AN11" s="18" t="str">
        <f t="shared" si="5"/>
        <v/>
      </c>
      <c r="AO11" s="18" t="str">
        <f t="shared" ref="AO11:AT23" si="6">IF(AND($E11="Gate",$F11&gt;=AO$8,$F11&lt;DATE(YEAR(AO$8),MONTH(AO$8)+1,1)),"◆",IF(AND($E11="Milestone",$F11&gt;=AO$8,$F11&lt;DATE(YEAR(AO$8),MONTH(AO$8)+1,1)),"●",IF(AND(ISNUMBER($I11),$I11&gt;=AO$8,$I11&lt;DATE(YEAR(AO$8),MONTH(AO$8)+1,1)),"●","")))</f>
        <v/>
      </c>
      <c r="AP11" s="18" t="str">
        <f t="shared" si="6"/>
        <v/>
      </c>
      <c r="AQ11" s="18" t="str">
        <f t="shared" si="6"/>
        <v/>
      </c>
      <c r="AR11" s="18" t="str">
        <f t="shared" si="6"/>
        <v/>
      </c>
      <c r="AS11" s="18" t="str">
        <f t="shared" si="6"/>
        <v/>
      </c>
      <c r="AT11" s="18" t="str">
        <f t="shared" si="6"/>
        <v/>
      </c>
    </row>
    <row r="12" spans="2:46" ht="18" customHeight="1" x14ac:dyDescent="0.25">
      <c r="B12" s="13"/>
      <c r="C12" s="14"/>
      <c r="D12" s="15" t="s">
        <v>16</v>
      </c>
      <c r="E12" s="15" t="s">
        <v>15</v>
      </c>
      <c r="F12" s="16">
        <v>46600</v>
      </c>
      <c r="G12" s="16">
        <v>46853</v>
      </c>
      <c r="H12" s="14"/>
      <c r="I12" s="17" t="str">
        <f t="shared" si="2"/>
        <v/>
      </c>
      <c r="J12" s="13"/>
      <c r="K12" s="18" t="str">
        <f t="shared" si="3"/>
        <v/>
      </c>
      <c r="L12" s="18" t="str">
        <f t="shared" si="3"/>
        <v/>
      </c>
      <c r="M12" s="18" t="str">
        <f t="shared" si="3"/>
        <v/>
      </c>
      <c r="N12" s="18" t="str">
        <f t="shared" si="3"/>
        <v/>
      </c>
      <c r="O12" s="18" t="str">
        <f t="shared" si="3"/>
        <v/>
      </c>
      <c r="P12" s="18" t="str">
        <f t="shared" si="3"/>
        <v/>
      </c>
      <c r="Q12" s="18" t="str">
        <f t="shared" si="3"/>
        <v/>
      </c>
      <c r="R12" s="18" t="str">
        <f t="shared" si="3"/>
        <v/>
      </c>
      <c r="S12" s="18" t="str">
        <f t="shared" si="3"/>
        <v/>
      </c>
      <c r="T12" s="18" t="str">
        <f t="shared" si="3"/>
        <v/>
      </c>
      <c r="U12" s="18" t="str">
        <f t="shared" si="4"/>
        <v/>
      </c>
      <c r="V12" s="18" t="str">
        <f t="shared" si="4"/>
        <v/>
      </c>
      <c r="W12" s="18" t="str">
        <f t="shared" si="4"/>
        <v/>
      </c>
      <c r="X12" s="18" t="str">
        <f t="shared" si="4"/>
        <v/>
      </c>
      <c r="Y12" s="18" t="str">
        <f t="shared" si="4"/>
        <v/>
      </c>
      <c r="Z12" s="18" t="str">
        <f t="shared" si="4"/>
        <v/>
      </c>
      <c r="AA12" s="18" t="str">
        <f t="shared" si="4"/>
        <v/>
      </c>
      <c r="AB12" s="18" t="str">
        <f t="shared" si="4"/>
        <v/>
      </c>
      <c r="AC12" s="18" t="str">
        <f t="shared" si="4"/>
        <v/>
      </c>
      <c r="AD12" s="18" t="str">
        <f t="shared" si="4"/>
        <v/>
      </c>
      <c r="AE12" s="18" t="str">
        <f t="shared" si="5"/>
        <v/>
      </c>
      <c r="AF12" s="18" t="str">
        <f t="shared" si="5"/>
        <v/>
      </c>
      <c r="AG12" s="18" t="str">
        <f t="shared" si="5"/>
        <v/>
      </c>
      <c r="AH12" s="18" t="str">
        <f t="shared" si="5"/>
        <v/>
      </c>
      <c r="AI12" s="18" t="str">
        <f t="shared" si="5"/>
        <v/>
      </c>
      <c r="AJ12" s="18" t="str">
        <f t="shared" si="5"/>
        <v/>
      </c>
      <c r="AK12" s="18" t="str">
        <f t="shared" si="5"/>
        <v/>
      </c>
      <c r="AL12" s="18" t="str">
        <f t="shared" si="5"/>
        <v/>
      </c>
      <c r="AM12" s="18" t="str">
        <f t="shared" si="5"/>
        <v/>
      </c>
      <c r="AN12" s="18" t="str">
        <f t="shared" si="5"/>
        <v/>
      </c>
      <c r="AO12" s="18" t="str">
        <f t="shared" si="6"/>
        <v/>
      </c>
      <c r="AP12" s="18" t="str">
        <f t="shared" si="6"/>
        <v/>
      </c>
      <c r="AQ12" s="18" t="str">
        <f t="shared" si="6"/>
        <v/>
      </c>
      <c r="AR12" s="18" t="str">
        <f t="shared" si="6"/>
        <v/>
      </c>
      <c r="AS12" s="18" t="str">
        <f t="shared" si="6"/>
        <v/>
      </c>
      <c r="AT12" s="18" t="str">
        <f t="shared" si="6"/>
        <v/>
      </c>
    </row>
    <row r="13" spans="2:46" ht="18" customHeight="1" x14ac:dyDescent="0.25">
      <c r="B13" s="13"/>
      <c r="C13" s="14"/>
      <c r="D13" s="15" t="s">
        <v>17</v>
      </c>
      <c r="E13" s="15" t="s">
        <v>15</v>
      </c>
      <c r="F13" s="16">
        <v>46859</v>
      </c>
      <c r="G13" s="16">
        <v>47097</v>
      </c>
      <c r="H13" s="14"/>
      <c r="I13" s="17" t="str">
        <f t="shared" si="2"/>
        <v/>
      </c>
      <c r="J13" s="13"/>
      <c r="K13" s="18" t="str">
        <f t="shared" si="3"/>
        <v/>
      </c>
      <c r="L13" s="18" t="str">
        <f t="shared" si="3"/>
        <v/>
      </c>
      <c r="M13" s="18" t="str">
        <f t="shared" si="3"/>
        <v/>
      </c>
      <c r="N13" s="18" t="str">
        <f t="shared" si="3"/>
        <v/>
      </c>
      <c r="O13" s="18" t="str">
        <f t="shared" si="3"/>
        <v/>
      </c>
      <c r="P13" s="18" t="str">
        <f t="shared" si="3"/>
        <v/>
      </c>
      <c r="Q13" s="18" t="str">
        <f t="shared" si="3"/>
        <v/>
      </c>
      <c r="R13" s="18" t="str">
        <f t="shared" si="3"/>
        <v/>
      </c>
      <c r="S13" s="18" t="str">
        <f t="shared" si="3"/>
        <v/>
      </c>
      <c r="T13" s="18" t="str">
        <f t="shared" si="3"/>
        <v/>
      </c>
      <c r="U13" s="18" t="str">
        <f t="shared" si="4"/>
        <v/>
      </c>
      <c r="V13" s="18" t="str">
        <f t="shared" si="4"/>
        <v/>
      </c>
      <c r="W13" s="18" t="str">
        <f t="shared" si="4"/>
        <v/>
      </c>
      <c r="X13" s="18" t="str">
        <f t="shared" si="4"/>
        <v/>
      </c>
      <c r="Y13" s="18" t="str">
        <f t="shared" si="4"/>
        <v/>
      </c>
      <c r="Z13" s="18" t="str">
        <f t="shared" si="4"/>
        <v/>
      </c>
      <c r="AA13" s="18" t="str">
        <f t="shared" si="4"/>
        <v/>
      </c>
      <c r="AB13" s="18" t="str">
        <f t="shared" si="4"/>
        <v/>
      </c>
      <c r="AC13" s="18" t="str">
        <f t="shared" si="4"/>
        <v/>
      </c>
      <c r="AD13" s="18" t="str">
        <f t="shared" si="4"/>
        <v/>
      </c>
      <c r="AE13" s="18" t="str">
        <f t="shared" si="5"/>
        <v/>
      </c>
      <c r="AF13" s="18" t="str">
        <f t="shared" si="5"/>
        <v/>
      </c>
      <c r="AG13" s="18" t="str">
        <f t="shared" si="5"/>
        <v/>
      </c>
      <c r="AH13" s="18" t="str">
        <f t="shared" si="5"/>
        <v/>
      </c>
      <c r="AI13" s="18" t="str">
        <f t="shared" si="5"/>
        <v/>
      </c>
      <c r="AJ13" s="18" t="str">
        <f t="shared" si="5"/>
        <v/>
      </c>
      <c r="AK13" s="18" t="str">
        <f t="shared" si="5"/>
        <v/>
      </c>
      <c r="AL13" s="18" t="str">
        <f t="shared" si="5"/>
        <v/>
      </c>
      <c r="AM13" s="18" t="str">
        <f t="shared" si="5"/>
        <v/>
      </c>
      <c r="AN13" s="18" t="str">
        <f t="shared" si="5"/>
        <v/>
      </c>
      <c r="AO13" s="18" t="str">
        <f t="shared" si="6"/>
        <v/>
      </c>
      <c r="AP13" s="18" t="str">
        <f t="shared" si="6"/>
        <v/>
      </c>
      <c r="AQ13" s="18" t="str">
        <f t="shared" si="6"/>
        <v/>
      </c>
      <c r="AR13" s="18" t="str">
        <f t="shared" si="6"/>
        <v/>
      </c>
      <c r="AS13" s="18" t="str">
        <f t="shared" si="6"/>
        <v/>
      </c>
      <c r="AT13" s="18" t="str">
        <f t="shared" si="6"/>
        <v/>
      </c>
    </row>
    <row r="14" spans="2:46" ht="18" customHeight="1" x14ac:dyDescent="0.25">
      <c r="B14" s="13"/>
      <c r="C14" s="14"/>
      <c r="D14" s="15" t="s">
        <v>18</v>
      </c>
      <c r="E14" s="15" t="s">
        <v>15</v>
      </c>
      <c r="F14" s="16">
        <v>47119</v>
      </c>
      <c r="G14" s="16">
        <v>47279</v>
      </c>
      <c r="H14" s="14"/>
      <c r="I14" s="17" t="str">
        <f t="shared" si="2"/>
        <v/>
      </c>
      <c r="J14" s="13"/>
      <c r="K14" s="18" t="str">
        <f t="shared" si="3"/>
        <v/>
      </c>
      <c r="L14" s="18" t="str">
        <f t="shared" si="3"/>
        <v/>
      </c>
      <c r="M14" s="18" t="str">
        <f t="shared" si="3"/>
        <v/>
      </c>
      <c r="N14" s="18" t="str">
        <f t="shared" si="3"/>
        <v/>
      </c>
      <c r="O14" s="18" t="str">
        <f t="shared" si="3"/>
        <v/>
      </c>
      <c r="P14" s="18" t="str">
        <f t="shared" si="3"/>
        <v/>
      </c>
      <c r="Q14" s="18" t="str">
        <f t="shared" si="3"/>
        <v/>
      </c>
      <c r="R14" s="18" t="str">
        <f t="shared" si="3"/>
        <v/>
      </c>
      <c r="S14" s="18" t="str">
        <f t="shared" si="3"/>
        <v/>
      </c>
      <c r="T14" s="18" t="str">
        <f t="shared" si="3"/>
        <v/>
      </c>
      <c r="U14" s="18" t="str">
        <f t="shared" si="4"/>
        <v/>
      </c>
      <c r="V14" s="18" t="str">
        <f t="shared" si="4"/>
        <v/>
      </c>
      <c r="W14" s="18" t="str">
        <f t="shared" si="4"/>
        <v/>
      </c>
      <c r="X14" s="18" t="str">
        <f t="shared" si="4"/>
        <v/>
      </c>
      <c r="Y14" s="18" t="str">
        <f t="shared" si="4"/>
        <v/>
      </c>
      <c r="Z14" s="18" t="str">
        <f t="shared" si="4"/>
        <v/>
      </c>
      <c r="AA14" s="18" t="str">
        <f t="shared" si="4"/>
        <v/>
      </c>
      <c r="AB14" s="18" t="str">
        <f t="shared" si="4"/>
        <v/>
      </c>
      <c r="AC14" s="18" t="str">
        <f t="shared" si="4"/>
        <v/>
      </c>
      <c r="AD14" s="18" t="str">
        <f t="shared" si="4"/>
        <v/>
      </c>
      <c r="AE14" s="18" t="str">
        <f t="shared" si="5"/>
        <v/>
      </c>
      <c r="AF14" s="18" t="str">
        <f t="shared" si="5"/>
        <v/>
      </c>
      <c r="AG14" s="18" t="str">
        <f t="shared" si="5"/>
        <v/>
      </c>
      <c r="AH14" s="18" t="str">
        <f t="shared" si="5"/>
        <v/>
      </c>
      <c r="AI14" s="18" t="str">
        <f t="shared" si="5"/>
        <v/>
      </c>
      <c r="AJ14" s="18" t="str">
        <f t="shared" si="5"/>
        <v/>
      </c>
      <c r="AK14" s="18" t="str">
        <f t="shared" si="5"/>
        <v/>
      </c>
      <c r="AL14" s="18" t="str">
        <f t="shared" si="5"/>
        <v/>
      </c>
      <c r="AM14" s="18" t="str">
        <f t="shared" si="5"/>
        <v/>
      </c>
      <c r="AN14" s="18" t="str">
        <f t="shared" si="5"/>
        <v/>
      </c>
      <c r="AO14" s="18" t="str">
        <f t="shared" si="6"/>
        <v/>
      </c>
      <c r="AP14" s="18" t="str">
        <f t="shared" si="6"/>
        <v/>
      </c>
      <c r="AQ14" s="18" t="str">
        <f t="shared" si="6"/>
        <v/>
      </c>
      <c r="AR14" s="18" t="str">
        <f t="shared" si="6"/>
        <v/>
      </c>
      <c r="AS14" s="18" t="str">
        <f t="shared" si="6"/>
        <v/>
      </c>
      <c r="AT14" s="18" t="str">
        <f t="shared" si="6"/>
        <v/>
      </c>
    </row>
    <row r="15" spans="2:46" ht="18" customHeight="1" x14ac:dyDescent="0.25">
      <c r="B15" s="13"/>
      <c r="C15" s="14"/>
      <c r="D15" s="15" t="s">
        <v>19</v>
      </c>
      <c r="E15" s="15" t="s">
        <v>15</v>
      </c>
      <c r="F15" s="16">
        <v>47300</v>
      </c>
      <c r="G15" s="16">
        <v>47483</v>
      </c>
      <c r="H15" s="14"/>
      <c r="I15" s="17" t="str">
        <f t="shared" si="2"/>
        <v/>
      </c>
      <c r="J15" s="13"/>
      <c r="K15" s="18" t="str">
        <f t="shared" si="3"/>
        <v/>
      </c>
      <c r="L15" s="18" t="str">
        <f t="shared" si="3"/>
        <v/>
      </c>
      <c r="M15" s="18" t="str">
        <f t="shared" si="3"/>
        <v/>
      </c>
      <c r="N15" s="18" t="str">
        <f t="shared" si="3"/>
        <v/>
      </c>
      <c r="O15" s="18" t="str">
        <f t="shared" si="3"/>
        <v/>
      </c>
      <c r="P15" s="18" t="str">
        <f t="shared" si="3"/>
        <v/>
      </c>
      <c r="Q15" s="18" t="str">
        <f t="shared" si="3"/>
        <v/>
      </c>
      <c r="R15" s="18" t="str">
        <f t="shared" si="3"/>
        <v/>
      </c>
      <c r="S15" s="18" t="str">
        <f t="shared" si="3"/>
        <v/>
      </c>
      <c r="T15" s="18" t="str">
        <f t="shared" si="3"/>
        <v/>
      </c>
      <c r="U15" s="18" t="str">
        <f t="shared" si="4"/>
        <v/>
      </c>
      <c r="V15" s="18" t="str">
        <f t="shared" si="4"/>
        <v/>
      </c>
      <c r="W15" s="18" t="str">
        <f t="shared" si="4"/>
        <v/>
      </c>
      <c r="X15" s="18" t="str">
        <f t="shared" si="4"/>
        <v/>
      </c>
      <c r="Y15" s="18" t="str">
        <f t="shared" si="4"/>
        <v/>
      </c>
      <c r="Z15" s="18" t="str">
        <f t="shared" si="4"/>
        <v/>
      </c>
      <c r="AA15" s="18" t="str">
        <f t="shared" si="4"/>
        <v/>
      </c>
      <c r="AB15" s="18" t="str">
        <f t="shared" si="4"/>
        <v/>
      </c>
      <c r="AC15" s="18" t="str">
        <f t="shared" si="4"/>
        <v/>
      </c>
      <c r="AD15" s="18" t="str">
        <f t="shared" si="4"/>
        <v/>
      </c>
      <c r="AE15" s="18" t="str">
        <f t="shared" si="5"/>
        <v/>
      </c>
      <c r="AF15" s="18" t="str">
        <f t="shared" si="5"/>
        <v/>
      </c>
      <c r="AG15" s="18" t="str">
        <f t="shared" si="5"/>
        <v/>
      </c>
      <c r="AH15" s="18" t="str">
        <f t="shared" si="5"/>
        <v/>
      </c>
      <c r="AI15" s="18" t="str">
        <f t="shared" si="5"/>
        <v/>
      </c>
      <c r="AJ15" s="18" t="str">
        <f t="shared" si="5"/>
        <v/>
      </c>
      <c r="AK15" s="18" t="str">
        <f t="shared" si="5"/>
        <v/>
      </c>
      <c r="AL15" s="18" t="str">
        <f t="shared" si="5"/>
        <v/>
      </c>
      <c r="AM15" s="18" t="str">
        <f t="shared" si="5"/>
        <v/>
      </c>
      <c r="AN15" s="18" t="str">
        <f t="shared" si="5"/>
        <v/>
      </c>
      <c r="AO15" s="18" t="str">
        <f t="shared" si="6"/>
        <v/>
      </c>
      <c r="AP15" s="18" t="str">
        <f t="shared" si="6"/>
        <v/>
      </c>
      <c r="AQ15" s="18" t="str">
        <f t="shared" si="6"/>
        <v/>
      </c>
      <c r="AR15" s="18" t="str">
        <f t="shared" si="6"/>
        <v/>
      </c>
      <c r="AS15" s="18" t="str">
        <f t="shared" si="6"/>
        <v/>
      </c>
      <c r="AT15" s="18" t="str">
        <f t="shared" si="6"/>
        <v/>
      </c>
    </row>
    <row r="16" spans="2:46" ht="18" customHeight="1" x14ac:dyDescent="0.25">
      <c r="B16" s="13"/>
      <c r="C16" s="14"/>
      <c r="D16" s="15" t="s">
        <v>20</v>
      </c>
      <c r="E16" s="15" t="s">
        <v>21</v>
      </c>
      <c r="F16" s="16">
        <v>46706</v>
      </c>
      <c r="G16" s="16"/>
      <c r="H16" s="14"/>
      <c r="I16" s="17" t="str">
        <f t="shared" si="2"/>
        <v/>
      </c>
      <c r="J16" s="13"/>
      <c r="K16" s="18" t="str">
        <f t="shared" si="3"/>
        <v/>
      </c>
      <c r="L16" s="18" t="str">
        <f t="shared" si="3"/>
        <v/>
      </c>
      <c r="M16" s="18" t="str">
        <f t="shared" si="3"/>
        <v/>
      </c>
      <c r="N16" s="18" t="str">
        <f t="shared" si="3"/>
        <v/>
      </c>
      <c r="O16" s="18" t="str">
        <f t="shared" si="3"/>
        <v/>
      </c>
      <c r="P16" s="18" t="str">
        <f t="shared" si="3"/>
        <v/>
      </c>
      <c r="Q16" s="18" t="str">
        <f t="shared" si="3"/>
        <v/>
      </c>
      <c r="R16" s="18" t="str">
        <f t="shared" si="3"/>
        <v/>
      </c>
      <c r="S16" s="18" t="str">
        <f t="shared" si="3"/>
        <v/>
      </c>
      <c r="T16" s="18" t="str">
        <f t="shared" si="3"/>
        <v/>
      </c>
      <c r="U16" s="18" t="str">
        <f t="shared" si="4"/>
        <v>●</v>
      </c>
      <c r="V16" s="18" t="str">
        <f t="shared" si="4"/>
        <v/>
      </c>
      <c r="W16" s="18" t="str">
        <f t="shared" si="4"/>
        <v/>
      </c>
      <c r="X16" s="18" t="str">
        <f t="shared" si="4"/>
        <v/>
      </c>
      <c r="Y16" s="18" t="str">
        <f t="shared" si="4"/>
        <v/>
      </c>
      <c r="Z16" s="18" t="str">
        <f t="shared" si="4"/>
        <v/>
      </c>
      <c r="AA16" s="18" t="str">
        <f t="shared" si="4"/>
        <v/>
      </c>
      <c r="AB16" s="18" t="str">
        <f t="shared" si="4"/>
        <v/>
      </c>
      <c r="AC16" s="18" t="str">
        <f t="shared" si="4"/>
        <v/>
      </c>
      <c r="AD16" s="18" t="str">
        <f t="shared" si="4"/>
        <v/>
      </c>
      <c r="AE16" s="18" t="str">
        <f t="shared" si="5"/>
        <v/>
      </c>
      <c r="AF16" s="18" t="str">
        <f t="shared" si="5"/>
        <v/>
      </c>
      <c r="AG16" s="18" t="str">
        <f t="shared" si="5"/>
        <v/>
      </c>
      <c r="AH16" s="18" t="str">
        <f t="shared" si="5"/>
        <v/>
      </c>
      <c r="AI16" s="18" t="str">
        <f t="shared" si="5"/>
        <v/>
      </c>
      <c r="AJ16" s="18" t="str">
        <f t="shared" si="5"/>
        <v/>
      </c>
      <c r="AK16" s="18" t="str">
        <f t="shared" si="5"/>
        <v/>
      </c>
      <c r="AL16" s="18" t="str">
        <f t="shared" si="5"/>
        <v/>
      </c>
      <c r="AM16" s="18" t="str">
        <f t="shared" si="5"/>
        <v/>
      </c>
      <c r="AN16" s="18" t="str">
        <f t="shared" si="5"/>
        <v/>
      </c>
      <c r="AO16" s="18" t="str">
        <f t="shared" si="6"/>
        <v/>
      </c>
      <c r="AP16" s="18" t="str">
        <f t="shared" si="6"/>
        <v/>
      </c>
      <c r="AQ16" s="18" t="str">
        <f t="shared" si="6"/>
        <v/>
      </c>
      <c r="AR16" s="18" t="str">
        <f t="shared" si="6"/>
        <v/>
      </c>
      <c r="AS16" s="18" t="str">
        <f t="shared" si="6"/>
        <v/>
      </c>
      <c r="AT16" s="18" t="str">
        <f t="shared" si="6"/>
        <v/>
      </c>
    </row>
    <row r="17" spans="2:46" ht="18" customHeight="1" x14ac:dyDescent="0.25">
      <c r="B17" s="13"/>
      <c r="C17" s="14"/>
      <c r="D17" s="15" t="s">
        <v>22</v>
      </c>
      <c r="E17" s="15" t="s">
        <v>21</v>
      </c>
      <c r="F17" s="16">
        <v>46980</v>
      </c>
      <c r="G17" s="16"/>
      <c r="H17" s="14"/>
      <c r="I17" s="17" t="str">
        <f t="shared" si="2"/>
        <v/>
      </c>
      <c r="J17" s="13"/>
      <c r="K17" s="18" t="str">
        <f t="shared" si="3"/>
        <v/>
      </c>
      <c r="L17" s="18" t="str">
        <f t="shared" si="3"/>
        <v/>
      </c>
      <c r="M17" s="18" t="str">
        <f t="shared" si="3"/>
        <v/>
      </c>
      <c r="N17" s="18" t="str">
        <f t="shared" si="3"/>
        <v/>
      </c>
      <c r="O17" s="18" t="str">
        <f t="shared" si="3"/>
        <v/>
      </c>
      <c r="P17" s="18" t="str">
        <f t="shared" si="3"/>
        <v/>
      </c>
      <c r="Q17" s="18" t="str">
        <f t="shared" si="3"/>
        <v/>
      </c>
      <c r="R17" s="18" t="str">
        <f t="shared" si="3"/>
        <v/>
      </c>
      <c r="S17" s="18" t="str">
        <f t="shared" si="3"/>
        <v/>
      </c>
      <c r="T17" s="18" t="str">
        <f t="shared" si="3"/>
        <v/>
      </c>
      <c r="U17" s="18" t="str">
        <f t="shared" si="4"/>
        <v/>
      </c>
      <c r="V17" s="18" t="str">
        <f t="shared" si="4"/>
        <v/>
      </c>
      <c r="W17" s="18" t="str">
        <f t="shared" si="4"/>
        <v/>
      </c>
      <c r="X17" s="18" t="str">
        <f t="shared" si="4"/>
        <v/>
      </c>
      <c r="Y17" s="18" t="str">
        <f t="shared" si="4"/>
        <v/>
      </c>
      <c r="Z17" s="18" t="str">
        <f t="shared" si="4"/>
        <v/>
      </c>
      <c r="AA17" s="18" t="str">
        <f t="shared" si="4"/>
        <v/>
      </c>
      <c r="AB17" s="18" t="str">
        <f t="shared" si="4"/>
        <v/>
      </c>
      <c r="AC17" s="18" t="str">
        <f t="shared" si="4"/>
        <v/>
      </c>
      <c r="AD17" s="18" t="str">
        <f t="shared" si="4"/>
        <v>●</v>
      </c>
      <c r="AE17" s="18" t="str">
        <f t="shared" si="5"/>
        <v/>
      </c>
      <c r="AF17" s="18" t="str">
        <f t="shared" si="5"/>
        <v/>
      </c>
      <c r="AG17" s="18" t="str">
        <f t="shared" si="5"/>
        <v/>
      </c>
      <c r="AH17" s="18" t="str">
        <f t="shared" si="5"/>
        <v/>
      </c>
      <c r="AI17" s="18" t="str">
        <f t="shared" si="5"/>
        <v/>
      </c>
      <c r="AJ17" s="18" t="str">
        <f t="shared" si="5"/>
        <v/>
      </c>
      <c r="AK17" s="18" t="str">
        <f t="shared" si="5"/>
        <v/>
      </c>
      <c r="AL17" s="18" t="str">
        <f t="shared" si="5"/>
        <v/>
      </c>
      <c r="AM17" s="18" t="str">
        <f t="shared" si="5"/>
        <v/>
      </c>
      <c r="AN17" s="18" t="str">
        <f t="shared" si="5"/>
        <v/>
      </c>
      <c r="AO17" s="18" t="str">
        <f t="shared" si="6"/>
        <v/>
      </c>
      <c r="AP17" s="18" t="str">
        <f t="shared" si="6"/>
        <v/>
      </c>
      <c r="AQ17" s="18" t="str">
        <f t="shared" si="6"/>
        <v/>
      </c>
      <c r="AR17" s="18" t="str">
        <f t="shared" si="6"/>
        <v/>
      </c>
      <c r="AS17" s="18" t="str">
        <f t="shared" si="6"/>
        <v/>
      </c>
      <c r="AT17" s="18" t="str">
        <f t="shared" si="6"/>
        <v/>
      </c>
    </row>
    <row r="18" spans="2:46" ht="18" customHeight="1" x14ac:dyDescent="0.25">
      <c r="B18" s="13"/>
      <c r="C18" s="14" t="s">
        <v>23</v>
      </c>
      <c r="D18" s="15" t="s">
        <v>24</v>
      </c>
      <c r="E18" s="15" t="s">
        <v>25</v>
      </c>
      <c r="F18" s="16">
        <v>46599</v>
      </c>
      <c r="G18" s="16"/>
      <c r="H18" s="14"/>
      <c r="I18" s="17" t="str">
        <f t="shared" si="2"/>
        <v/>
      </c>
      <c r="J18" s="13"/>
      <c r="K18" s="18" t="str">
        <f t="shared" si="3"/>
        <v/>
      </c>
      <c r="L18" s="18" t="str">
        <f t="shared" si="3"/>
        <v/>
      </c>
      <c r="M18" s="18" t="str">
        <f t="shared" si="3"/>
        <v/>
      </c>
      <c r="N18" s="18" t="str">
        <f t="shared" si="3"/>
        <v/>
      </c>
      <c r="O18" s="18" t="str">
        <f t="shared" si="3"/>
        <v/>
      </c>
      <c r="P18" s="18" t="str">
        <f t="shared" si="3"/>
        <v/>
      </c>
      <c r="Q18" s="18" t="str">
        <f t="shared" si="3"/>
        <v>◆</v>
      </c>
      <c r="R18" s="18" t="str">
        <f t="shared" si="3"/>
        <v/>
      </c>
      <c r="S18" s="18" t="str">
        <f t="shared" si="3"/>
        <v/>
      </c>
      <c r="T18" s="18" t="str">
        <f t="shared" si="3"/>
        <v/>
      </c>
      <c r="U18" s="18" t="str">
        <f t="shared" si="4"/>
        <v/>
      </c>
      <c r="V18" s="18" t="str">
        <f t="shared" si="4"/>
        <v/>
      </c>
      <c r="W18" s="18" t="str">
        <f t="shared" si="4"/>
        <v/>
      </c>
      <c r="X18" s="18" t="str">
        <f t="shared" si="4"/>
        <v/>
      </c>
      <c r="Y18" s="18" t="str">
        <f t="shared" si="4"/>
        <v/>
      </c>
      <c r="Z18" s="18" t="str">
        <f t="shared" si="4"/>
        <v/>
      </c>
      <c r="AA18" s="18" t="str">
        <f t="shared" si="4"/>
        <v/>
      </c>
      <c r="AB18" s="18" t="str">
        <f t="shared" si="4"/>
        <v/>
      </c>
      <c r="AC18" s="18" t="str">
        <f t="shared" si="4"/>
        <v/>
      </c>
      <c r="AD18" s="18" t="str">
        <f t="shared" si="4"/>
        <v/>
      </c>
      <c r="AE18" s="18" t="str">
        <f t="shared" si="5"/>
        <v/>
      </c>
      <c r="AF18" s="18" t="str">
        <f t="shared" si="5"/>
        <v/>
      </c>
      <c r="AG18" s="18" t="str">
        <f t="shared" si="5"/>
        <v/>
      </c>
      <c r="AH18" s="18" t="str">
        <f t="shared" si="5"/>
        <v/>
      </c>
      <c r="AI18" s="18" t="str">
        <f t="shared" si="5"/>
        <v/>
      </c>
      <c r="AJ18" s="18" t="str">
        <f t="shared" si="5"/>
        <v/>
      </c>
      <c r="AK18" s="18" t="str">
        <f t="shared" si="5"/>
        <v/>
      </c>
      <c r="AL18" s="18" t="str">
        <f t="shared" si="5"/>
        <v/>
      </c>
      <c r="AM18" s="18" t="str">
        <f t="shared" si="5"/>
        <v/>
      </c>
      <c r="AN18" s="18" t="str">
        <f t="shared" si="5"/>
        <v/>
      </c>
      <c r="AO18" s="18" t="str">
        <f t="shared" si="6"/>
        <v/>
      </c>
      <c r="AP18" s="18" t="str">
        <f t="shared" si="6"/>
        <v/>
      </c>
      <c r="AQ18" s="18" t="str">
        <f t="shared" si="6"/>
        <v/>
      </c>
      <c r="AR18" s="18" t="str">
        <f t="shared" si="6"/>
        <v/>
      </c>
      <c r="AS18" s="18" t="str">
        <f t="shared" si="6"/>
        <v/>
      </c>
      <c r="AT18" s="18" t="str">
        <f t="shared" si="6"/>
        <v/>
      </c>
    </row>
    <row r="19" spans="2:46" ht="18" customHeight="1" x14ac:dyDescent="0.25">
      <c r="B19" s="13"/>
      <c r="C19" s="14" t="s">
        <v>26</v>
      </c>
      <c r="D19" s="15" t="s">
        <v>27</v>
      </c>
      <c r="E19" s="15" t="s">
        <v>25</v>
      </c>
      <c r="F19" s="16">
        <v>46858</v>
      </c>
      <c r="G19" s="16"/>
      <c r="H19" s="14"/>
      <c r="I19" s="17" t="str">
        <f t="shared" si="2"/>
        <v/>
      </c>
      <c r="J19" s="13"/>
      <c r="K19" s="18" t="str">
        <f t="shared" si="3"/>
        <v/>
      </c>
      <c r="L19" s="18" t="str">
        <f t="shared" si="3"/>
        <v/>
      </c>
      <c r="M19" s="18" t="str">
        <f t="shared" si="3"/>
        <v/>
      </c>
      <c r="N19" s="18" t="str">
        <f t="shared" si="3"/>
        <v/>
      </c>
      <c r="O19" s="18" t="str">
        <f t="shared" si="3"/>
        <v/>
      </c>
      <c r="P19" s="18" t="str">
        <f t="shared" si="3"/>
        <v/>
      </c>
      <c r="Q19" s="18" t="str">
        <f t="shared" si="3"/>
        <v/>
      </c>
      <c r="R19" s="18" t="str">
        <f t="shared" si="3"/>
        <v/>
      </c>
      <c r="S19" s="18" t="str">
        <f t="shared" si="3"/>
        <v/>
      </c>
      <c r="T19" s="18" t="str">
        <f t="shared" si="3"/>
        <v/>
      </c>
      <c r="U19" s="18" t="str">
        <f t="shared" si="4"/>
        <v/>
      </c>
      <c r="V19" s="18" t="str">
        <f t="shared" si="4"/>
        <v/>
      </c>
      <c r="W19" s="18" t="str">
        <f t="shared" si="4"/>
        <v/>
      </c>
      <c r="X19" s="18" t="str">
        <f t="shared" si="4"/>
        <v/>
      </c>
      <c r="Y19" s="18" t="str">
        <f t="shared" si="4"/>
        <v/>
      </c>
      <c r="Z19" s="18" t="str">
        <f t="shared" si="4"/>
        <v>◆</v>
      </c>
      <c r="AA19" s="18" t="str">
        <f t="shared" si="4"/>
        <v/>
      </c>
      <c r="AB19" s="18" t="str">
        <f t="shared" si="4"/>
        <v/>
      </c>
      <c r="AC19" s="18" t="str">
        <f t="shared" si="4"/>
        <v/>
      </c>
      <c r="AD19" s="18" t="str">
        <f t="shared" si="4"/>
        <v/>
      </c>
      <c r="AE19" s="18" t="str">
        <f t="shared" si="5"/>
        <v/>
      </c>
      <c r="AF19" s="18" t="str">
        <f t="shared" si="5"/>
        <v/>
      </c>
      <c r="AG19" s="18" t="str">
        <f t="shared" si="5"/>
        <v/>
      </c>
      <c r="AH19" s="18" t="str">
        <f t="shared" si="5"/>
        <v/>
      </c>
      <c r="AI19" s="18" t="str">
        <f t="shared" si="5"/>
        <v/>
      </c>
      <c r="AJ19" s="18" t="str">
        <f t="shared" si="5"/>
        <v/>
      </c>
      <c r="AK19" s="18" t="str">
        <f t="shared" si="5"/>
        <v/>
      </c>
      <c r="AL19" s="18" t="str">
        <f t="shared" si="5"/>
        <v/>
      </c>
      <c r="AM19" s="18" t="str">
        <f t="shared" si="5"/>
        <v/>
      </c>
      <c r="AN19" s="18" t="str">
        <f t="shared" si="5"/>
        <v/>
      </c>
      <c r="AO19" s="18" t="str">
        <f t="shared" si="6"/>
        <v/>
      </c>
      <c r="AP19" s="18" t="str">
        <f t="shared" si="6"/>
        <v/>
      </c>
      <c r="AQ19" s="18" t="str">
        <f t="shared" si="6"/>
        <v/>
      </c>
      <c r="AR19" s="18" t="str">
        <f t="shared" si="6"/>
        <v/>
      </c>
      <c r="AS19" s="18" t="str">
        <f t="shared" si="6"/>
        <v/>
      </c>
      <c r="AT19" s="18" t="str">
        <f t="shared" si="6"/>
        <v/>
      </c>
    </row>
    <row r="20" spans="2:46" ht="18" customHeight="1" x14ac:dyDescent="0.25">
      <c r="B20" s="13"/>
      <c r="C20" s="14" t="s">
        <v>28</v>
      </c>
      <c r="D20" s="15" t="s">
        <v>29</v>
      </c>
      <c r="E20" s="15" t="s">
        <v>25</v>
      </c>
      <c r="F20" s="16">
        <v>47118</v>
      </c>
      <c r="G20" s="16"/>
      <c r="H20" s="14"/>
      <c r="I20" s="17" t="str">
        <f t="shared" si="2"/>
        <v/>
      </c>
      <c r="J20" s="13"/>
      <c r="K20" s="18" t="str">
        <f t="shared" si="3"/>
        <v/>
      </c>
      <c r="L20" s="18" t="str">
        <f t="shared" si="3"/>
        <v/>
      </c>
      <c r="M20" s="18" t="str">
        <f t="shared" si="3"/>
        <v/>
      </c>
      <c r="N20" s="18" t="str">
        <f t="shared" si="3"/>
        <v/>
      </c>
      <c r="O20" s="18" t="str">
        <f t="shared" si="3"/>
        <v/>
      </c>
      <c r="P20" s="18" t="str">
        <f t="shared" si="3"/>
        <v/>
      </c>
      <c r="Q20" s="18" t="str">
        <f t="shared" si="3"/>
        <v/>
      </c>
      <c r="R20" s="18" t="str">
        <f t="shared" si="3"/>
        <v/>
      </c>
      <c r="S20" s="18" t="str">
        <f t="shared" si="3"/>
        <v/>
      </c>
      <c r="T20" s="18" t="str">
        <f t="shared" si="3"/>
        <v/>
      </c>
      <c r="U20" s="18" t="str">
        <f t="shared" si="4"/>
        <v/>
      </c>
      <c r="V20" s="18" t="str">
        <f t="shared" si="4"/>
        <v/>
      </c>
      <c r="W20" s="18" t="str">
        <f t="shared" si="4"/>
        <v/>
      </c>
      <c r="X20" s="18" t="str">
        <f t="shared" si="4"/>
        <v/>
      </c>
      <c r="Y20" s="18" t="str">
        <f t="shared" si="4"/>
        <v/>
      </c>
      <c r="Z20" s="18" t="str">
        <f t="shared" si="4"/>
        <v/>
      </c>
      <c r="AA20" s="18" t="str">
        <f t="shared" si="4"/>
        <v/>
      </c>
      <c r="AB20" s="18" t="str">
        <f t="shared" si="4"/>
        <v/>
      </c>
      <c r="AC20" s="18" t="str">
        <f t="shared" si="4"/>
        <v/>
      </c>
      <c r="AD20" s="18" t="str">
        <f t="shared" si="4"/>
        <v/>
      </c>
      <c r="AE20" s="18" t="str">
        <f t="shared" si="5"/>
        <v/>
      </c>
      <c r="AF20" s="18" t="str">
        <f t="shared" si="5"/>
        <v/>
      </c>
      <c r="AG20" s="18" t="str">
        <f t="shared" si="5"/>
        <v/>
      </c>
      <c r="AH20" s="18" t="str">
        <f t="shared" si="5"/>
        <v>◆</v>
      </c>
      <c r="AI20" s="18" t="str">
        <f t="shared" si="5"/>
        <v/>
      </c>
      <c r="AJ20" s="18" t="str">
        <f t="shared" si="5"/>
        <v/>
      </c>
      <c r="AK20" s="18" t="str">
        <f t="shared" si="5"/>
        <v/>
      </c>
      <c r="AL20" s="18" t="str">
        <f t="shared" si="5"/>
        <v/>
      </c>
      <c r="AM20" s="18" t="str">
        <f t="shared" si="5"/>
        <v/>
      </c>
      <c r="AN20" s="18" t="str">
        <f t="shared" si="5"/>
        <v/>
      </c>
      <c r="AO20" s="18" t="str">
        <f t="shared" si="6"/>
        <v/>
      </c>
      <c r="AP20" s="18" t="str">
        <f t="shared" si="6"/>
        <v/>
      </c>
      <c r="AQ20" s="18" t="str">
        <f t="shared" si="6"/>
        <v/>
      </c>
      <c r="AR20" s="18" t="str">
        <f t="shared" si="6"/>
        <v/>
      </c>
      <c r="AS20" s="18" t="str">
        <f t="shared" si="6"/>
        <v/>
      </c>
      <c r="AT20" s="18" t="str">
        <f t="shared" si="6"/>
        <v/>
      </c>
    </row>
    <row r="21" spans="2:46" ht="18" customHeight="1" x14ac:dyDescent="0.25">
      <c r="B21" s="13"/>
      <c r="C21" s="14" t="s">
        <v>30</v>
      </c>
      <c r="D21" s="15" t="s">
        <v>31</v>
      </c>
      <c r="E21" s="15" t="s">
        <v>25</v>
      </c>
      <c r="F21" s="16">
        <v>47299</v>
      </c>
      <c r="G21" s="16"/>
      <c r="H21" s="14"/>
      <c r="I21" s="17" t="str">
        <f t="shared" si="2"/>
        <v/>
      </c>
      <c r="J21" s="13"/>
      <c r="K21" s="18" t="str">
        <f t="shared" si="3"/>
        <v/>
      </c>
      <c r="L21" s="18" t="str">
        <f t="shared" si="3"/>
        <v/>
      </c>
      <c r="M21" s="18" t="str">
        <f t="shared" si="3"/>
        <v/>
      </c>
      <c r="N21" s="18" t="str">
        <f t="shared" si="3"/>
        <v/>
      </c>
      <c r="O21" s="18" t="str">
        <f t="shared" si="3"/>
        <v/>
      </c>
      <c r="P21" s="18" t="str">
        <f t="shared" si="3"/>
        <v/>
      </c>
      <c r="Q21" s="18" t="str">
        <f t="shared" si="3"/>
        <v/>
      </c>
      <c r="R21" s="18" t="str">
        <f t="shared" si="3"/>
        <v/>
      </c>
      <c r="S21" s="18" t="str">
        <f t="shared" si="3"/>
        <v/>
      </c>
      <c r="T21" s="18" t="str">
        <f t="shared" si="3"/>
        <v/>
      </c>
      <c r="U21" s="18" t="str">
        <f t="shared" si="4"/>
        <v/>
      </c>
      <c r="V21" s="18" t="str">
        <f t="shared" si="4"/>
        <v/>
      </c>
      <c r="W21" s="18" t="str">
        <f t="shared" si="4"/>
        <v/>
      </c>
      <c r="X21" s="18" t="str">
        <f t="shared" si="4"/>
        <v/>
      </c>
      <c r="Y21" s="18" t="str">
        <f t="shared" si="4"/>
        <v/>
      </c>
      <c r="Z21" s="18" t="str">
        <f t="shared" si="4"/>
        <v/>
      </c>
      <c r="AA21" s="18" t="str">
        <f t="shared" si="4"/>
        <v/>
      </c>
      <c r="AB21" s="18" t="str">
        <f t="shared" si="4"/>
        <v/>
      </c>
      <c r="AC21" s="18" t="str">
        <f t="shared" si="4"/>
        <v/>
      </c>
      <c r="AD21" s="18" t="str">
        <f t="shared" si="4"/>
        <v/>
      </c>
      <c r="AE21" s="18" t="str">
        <f t="shared" si="5"/>
        <v/>
      </c>
      <c r="AF21" s="18" t="str">
        <f t="shared" si="5"/>
        <v/>
      </c>
      <c r="AG21" s="18" t="str">
        <f t="shared" si="5"/>
        <v/>
      </c>
      <c r="AH21" s="18" t="str">
        <f t="shared" si="5"/>
        <v/>
      </c>
      <c r="AI21" s="18" t="str">
        <f t="shared" si="5"/>
        <v/>
      </c>
      <c r="AJ21" s="18" t="str">
        <f t="shared" si="5"/>
        <v/>
      </c>
      <c r="AK21" s="18" t="str">
        <f t="shared" si="5"/>
        <v/>
      </c>
      <c r="AL21" s="18" t="str">
        <f t="shared" si="5"/>
        <v/>
      </c>
      <c r="AM21" s="18" t="str">
        <f t="shared" si="5"/>
        <v/>
      </c>
      <c r="AN21" s="18" t="str">
        <f t="shared" si="5"/>
        <v>◆</v>
      </c>
      <c r="AO21" s="18" t="str">
        <f t="shared" si="6"/>
        <v/>
      </c>
      <c r="AP21" s="18" t="str">
        <f t="shared" si="6"/>
        <v/>
      </c>
      <c r="AQ21" s="18" t="str">
        <f t="shared" si="6"/>
        <v/>
      </c>
      <c r="AR21" s="18" t="str">
        <f t="shared" si="6"/>
        <v/>
      </c>
      <c r="AS21" s="18" t="str">
        <f t="shared" si="6"/>
        <v/>
      </c>
      <c r="AT21" s="18" t="str">
        <f t="shared" si="6"/>
        <v/>
      </c>
    </row>
    <row r="22" spans="2:46" ht="18" customHeight="1" x14ac:dyDescent="0.25">
      <c r="B22" s="13"/>
      <c r="C22" s="14"/>
      <c r="D22" s="15"/>
      <c r="E22" s="15"/>
      <c r="F22" s="16"/>
      <c r="G22" s="16"/>
      <c r="H22" s="14"/>
      <c r="I22" s="17" t="str">
        <f t="shared" si="2"/>
        <v/>
      </c>
      <c r="J22" s="13"/>
      <c r="K22" s="18" t="str">
        <f t="shared" si="3"/>
        <v/>
      </c>
      <c r="L22" s="18" t="str">
        <f t="shared" si="3"/>
        <v/>
      </c>
      <c r="M22" s="18" t="str">
        <f t="shared" si="3"/>
        <v/>
      </c>
      <c r="N22" s="18" t="str">
        <f t="shared" si="3"/>
        <v/>
      </c>
      <c r="O22" s="18" t="str">
        <f t="shared" si="3"/>
        <v/>
      </c>
      <c r="P22" s="18" t="str">
        <f t="shared" si="3"/>
        <v/>
      </c>
      <c r="Q22" s="18" t="str">
        <f t="shared" si="3"/>
        <v/>
      </c>
      <c r="R22" s="18" t="str">
        <f t="shared" si="3"/>
        <v/>
      </c>
      <c r="S22" s="18" t="str">
        <f t="shared" si="3"/>
        <v/>
      </c>
      <c r="T22" s="18" t="str">
        <f t="shared" si="3"/>
        <v/>
      </c>
      <c r="U22" s="18" t="str">
        <f t="shared" si="4"/>
        <v/>
      </c>
      <c r="V22" s="18" t="str">
        <f t="shared" si="4"/>
        <v/>
      </c>
      <c r="W22" s="18" t="str">
        <f t="shared" si="4"/>
        <v/>
      </c>
      <c r="X22" s="18" t="str">
        <f t="shared" si="4"/>
        <v/>
      </c>
      <c r="Y22" s="18" t="str">
        <f t="shared" si="4"/>
        <v/>
      </c>
      <c r="Z22" s="18" t="str">
        <f t="shared" si="4"/>
        <v/>
      </c>
      <c r="AA22" s="18" t="str">
        <f t="shared" si="4"/>
        <v/>
      </c>
      <c r="AB22" s="18" t="str">
        <f t="shared" si="4"/>
        <v/>
      </c>
      <c r="AC22" s="18" t="str">
        <f t="shared" si="4"/>
        <v/>
      </c>
      <c r="AD22" s="18" t="str">
        <f t="shared" si="4"/>
        <v/>
      </c>
      <c r="AE22" s="18" t="str">
        <f t="shared" si="5"/>
        <v/>
      </c>
      <c r="AF22" s="18" t="str">
        <f t="shared" si="5"/>
        <v/>
      </c>
      <c r="AG22" s="18" t="str">
        <f t="shared" si="5"/>
        <v/>
      </c>
      <c r="AH22" s="18" t="str">
        <f t="shared" si="5"/>
        <v/>
      </c>
      <c r="AI22" s="18" t="str">
        <f t="shared" si="5"/>
        <v/>
      </c>
      <c r="AJ22" s="18" t="str">
        <f t="shared" si="5"/>
        <v/>
      </c>
      <c r="AK22" s="18" t="str">
        <f t="shared" si="5"/>
        <v/>
      </c>
      <c r="AL22" s="18" t="str">
        <f t="shared" si="5"/>
        <v/>
      </c>
      <c r="AM22" s="18" t="str">
        <f t="shared" si="5"/>
        <v/>
      </c>
      <c r="AN22" s="18" t="str">
        <f t="shared" si="5"/>
        <v/>
      </c>
      <c r="AO22" s="18" t="str">
        <f t="shared" si="6"/>
        <v/>
      </c>
      <c r="AP22" s="18" t="str">
        <f t="shared" si="6"/>
        <v/>
      </c>
      <c r="AQ22" s="18" t="str">
        <f t="shared" si="6"/>
        <v/>
      </c>
      <c r="AR22" s="18" t="str">
        <f t="shared" si="6"/>
        <v/>
      </c>
      <c r="AS22" s="18" t="str">
        <f t="shared" si="6"/>
        <v/>
      </c>
      <c r="AT22" s="18" t="str">
        <f t="shared" si="6"/>
        <v/>
      </c>
    </row>
    <row r="23" spans="2:46" ht="18" customHeight="1" x14ac:dyDescent="0.25">
      <c r="B23" s="13"/>
      <c r="C23" s="14"/>
      <c r="D23" s="15"/>
      <c r="E23" s="15"/>
      <c r="F23" s="16"/>
      <c r="G23" s="16"/>
      <c r="H23" s="14"/>
      <c r="I23" s="17" t="str">
        <f t="shared" si="2"/>
        <v/>
      </c>
      <c r="J23" s="13"/>
      <c r="K23" s="18" t="str">
        <f t="shared" si="3"/>
        <v/>
      </c>
      <c r="L23" s="18" t="str">
        <f t="shared" si="3"/>
        <v/>
      </c>
      <c r="M23" s="18" t="str">
        <f t="shared" si="3"/>
        <v/>
      </c>
      <c r="N23" s="18" t="str">
        <f t="shared" si="3"/>
        <v/>
      </c>
      <c r="O23" s="18" t="str">
        <f t="shared" si="3"/>
        <v/>
      </c>
      <c r="P23" s="18" t="str">
        <f t="shared" si="3"/>
        <v/>
      </c>
      <c r="Q23" s="18" t="str">
        <f t="shared" si="3"/>
        <v/>
      </c>
      <c r="R23" s="18" t="str">
        <f t="shared" si="3"/>
        <v/>
      </c>
      <c r="S23" s="18" t="str">
        <f t="shared" si="3"/>
        <v/>
      </c>
      <c r="T23" s="18" t="str">
        <f t="shared" si="3"/>
        <v/>
      </c>
      <c r="U23" s="18" t="str">
        <f t="shared" si="4"/>
        <v/>
      </c>
      <c r="V23" s="18" t="str">
        <f t="shared" si="4"/>
        <v/>
      </c>
      <c r="W23" s="18" t="str">
        <f t="shared" si="4"/>
        <v/>
      </c>
      <c r="X23" s="18" t="str">
        <f t="shared" si="4"/>
        <v/>
      </c>
      <c r="Y23" s="18" t="str">
        <f t="shared" si="4"/>
        <v/>
      </c>
      <c r="Z23" s="18" t="str">
        <f t="shared" si="4"/>
        <v/>
      </c>
      <c r="AA23" s="18" t="str">
        <f t="shared" si="4"/>
        <v/>
      </c>
      <c r="AB23" s="18" t="str">
        <f t="shared" si="4"/>
        <v/>
      </c>
      <c r="AC23" s="18" t="str">
        <f t="shared" si="4"/>
        <v/>
      </c>
      <c r="AD23" s="18" t="str">
        <f t="shared" si="4"/>
        <v/>
      </c>
      <c r="AE23" s="18" t="str">
        <f t="shared" si="5"/>
        <v/>
      </c>
      <c r="AF23" s="18" t="str">
        <f t="shared" si="5"/>
        <v/>
      </c>
      <c r="AG23" s="18" t="str">
        <f t="shared" si="5"/>
        <v/>
      </c>
      <c r="AH23" s="18" t="str">
        <f t="shared" si="5"/>
        <v/>
      </c>
      <c r="AI23" s="18" t="str">
        <f t="shared" si="5"/>
        <v/>
      </c>
      <c r="AJ23" s="18" t="str">
        <f t="shared" si="5"/>
        <v/>
      </c>
      <c r="AK23" s="18" t="str">
        <f t="shared" si="5"/>
        <v/>
      </c>
      <c r="AL23" s="18" t="str">
        <f t="shared" si="5"/>
        <v/>
      </c>
      <c r="AM23" s="18" t="str">
        <f t="shared" si="5"/>
        <v/>
      </c>
      <c r="AN23" s="18" t="str">
        <f t="shared" si="5"/>
        <v/>
      </c>
      <c r="AO23" s="18" t="str">
        <f t="shared" si="6"/>
        <v/>
      </c>
      <c r="AP23" s="18" t="str">
        <f t="shared" si="6"/>
        <v/>
      </c>
      <c r="AQ23" s="18" t="str">
        <f t="shared" si="6"/>
        <v/>
      </c>
      <c r="AR23" s="18" t="str">
        <f t="shared" si="6"/>
        <v/>
      </c>
      <c r="AS23" s="18" t="str">
        <f t="shared" si="6"/>
        <v/>
      </c>
      <c r="AT23" s="18" t="str">
        <f t="shared" si="6"/>
        <v/>
      </c>
    </row>
    <row r="24" spans="2:46" ht="6.75" customHeight="1" x14ac:dyDescent="0.25"/>
    <row r="25" spans="2:46" ht="24" customHeight="1" x14ac:dyDescent="0.25">
      <c r="B25" s="9" t="s">
        <v>32</v>
      </c>
      <c r="C25" s="10" t="s">
        <v>12</v>
      </c>
      <c r="D25" s="11"/>
      <c r="E25" s="10" t="s">
        <v>13</v>
      </c>
      <c r="F25" s="1"/>
      <c r="G25" s="1"/>
      <c r="H25" s="1"/>
      <c r="I25" s="1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</row>
    <row r="26" spans="2:46" ht="18" customHeight="1" x14ac:dyDescent="0.25">
      <c r="B26" s="13"/>
      <c r="C26" s="14"/>
      <c r="D26" s="15" t="s">
        <v>33</v>
      </c>
      <c r="E26" s="15" t="s">
        <v>34</v>
      </c>
      <c r="F26" s="16">
        <v>46388</v>
      </c>
      <c r="G26" s="16">
        <v>46578</v>
      </c>
      <c r="H26" s="14" t="s">
        <v>23</v>
      </c>
      <c r="I26" s="17">
        <f t="shared" ref="I26:I31" si="7">IF($H26="","",IFERROR(INDEX($F$10:$F$50,MATCH($H26,$C$10:$C$50,0)),""))</f>
        <v>46599</v>
      </c>
      <c r="J26" s="13"/>
      <c r="K26" s="18" t="str">
        <f t="shared" ref="K26:T31" si="8">IF(AND($E26="Gate",$F26&gt;=K$8,$F26&lt;DATE(YEAR(K$8),MONTH(K$8)+1,1)),"◆",IF(AND($E26="Milestone",$F26&gt;=K$8,$F26&lt;DATE(YEAR(K$8),MONTH(K$8)+1,1)),"●",IF(AND(ISNUMBER($I26),$I26&gt;=K$8,$I26&lt;DATE(YEAR(K$8),MONTH(K$8)+1,1)),"●","")))</f>
        <v/>
      </c>
      <c r="L26" s="18" t="str">
        <f t="shared" si="8"/>
        <v/>
      </c>
      <c r="M26" s="18" t="str">
        <f t="shared" si="8"/>
        <v/>
      </c>
      <c r="N26" s="18" t="str">
        <f t="shared" si="8"/>
        <v/>
      </c>
      <c r="O26" s="18" t="str">
        <f t="shared" si="8"/>
        <v/>
      </c>
      <c r="P26" s="18" t="str">
        <f t="shared" si="8"/>
        <v/>
      </c>
      <c r="Q26" s="18" t="str">
        <f t="shared" si="8"/>
        <v>●</v>
      </c>
      <c r="R26" s="18" t="str">
        <f t="shared" si="8"/>
        <v/>
      </c>
      <c r="S26" s="18" t="str">
        <f t="shared" si="8"/>
        <v/>
      </c>
      <c r="T26" s="18" t="str">
        <f t="shared" si="8"/>
        <v/>
      </c>
      <c r="U26" s="18" t="str">
        <f t="shared" ref="U26:AD31" si="9">IF(AND($E26="Gate",$F26&gt;=U$8,$F26&lt;DATE(YEAR(U$8),MONTH(U$8)+1,1)),"◆",IF(AND($E26="Milestone",$F26&gt;=U$8,$F26&lt;DATE(YEAR(U$8),MONTH(U$8)+1,1)),"●",IF(AND(ISNUMBER($I26),$I26&gt;=U$8,$I26&lt;DATE(YEAR(U$8),MONTH(U$8)+1,1)),"●","")))</f>
        <v/>
      </c>
      <c r="V26" s="18" t="str">
        <f t="shared" si="9"/>
        <v/>
      </c>
      <c r="W26" s="18" t="str">
        <f t="shared" si="9"/>
        <v/>
      </c>
      <c r="X26" s="18" t="str">
        <f t="shared" si="9"/>
        <v/>
      </c>
      <c r="Y26" s="18" t="str">
        <f t="shared" si="9"/>
        <v/>
      </c>
      <c r="Z26" s="18" t="str">
        <f t="shared" si="9"/>
        <v/>
      </c>
      <c r="AA26" s="18" t="str">
        <f t="shared" si="9"/>
        <v/>
      </c>
      <c r="AB26" s="18" t="str">
        <f t="shared" si="9"/>
        <v/>
      </c>
      <c r="AC26" s="18" t="str">
        <f t="shared" si="9"/>
        <v/>
      </c>
      <c r="AD26" s="18" t="str">
        <f t="shared" si="9"/>
        <v/>
      </c>
      <c r="AE26" s="18" t="str">
        <f t="shared" ref="AE26:AN31" si="10">IF(AND($E26="Gate",$F26&gt;=AE$8,$F26&lt;DATE(YEAR(AE$8),MONTH(AE$8)+1,1)),"◆",IF(AND($E26="Milestone",$F26&gt;=AE$8,$F26&lt;DATE(YEAR(AE$8),MONTH(AE$8)+1,1)),"●",IF(AND(ISNUMBER($I26),$I26&gt;=AE$8,$I26&lt;DATE(YEAR(AE$8),MONTH(AE$8)+1,1)),"●","")))</f>
        <v/>
      </c>
      <c r="AF26" s="18" t="str">
        <f t="shared" si="10"/>
        <v/>
      </c>
      <c r="AG26" s="18" t="str">
        <f t="shared" si="10"/>
        <v/>
      </c>
      <c r="AH26" s="18" t="str">
        <f t="shared" si="10"/>
        <v/>
      </c>
      <c r="AI26" s="18" t="str">
        <f t="shared" si="10"/>
        <v/>
      </c>
      <c r="AJ26" s="18" t="str">
        <f t="shared" si="10"/>
        <v/>
      </c>
      <c r="AK26" s="18" t="str">
        <f t="shared" si="10"/>
        <v/>
      </c>
      <c r="AL26" s="18" t="str">
        <f t="shared" si="10"/>
        <v/>
      </c>
      <c r="AM26" s="18" t="str">
        <f t="shared" si="10"/>
        <v/>
      </c>
      <c r="AN26" s="18" t="str">
        <f t="shared" si="10"/>
        <v/>
      </c>
      <c r="AO26" s="18" t="str">
        <f t="shared" ref="AO26:AT31" si="11">IF(AND($E26="Gate",$F26&gt;=AO$8,$F26&lt;DATE(YEAR(AO$8),MONTH(AO$8)+1,1)),"◆",IF(AND($E26="Milestone",$F26&gt;=AO$8,$F26&lt;DATE(YEAR(AO$8),MONTH(AO$8)+1,1)),"●",IF(AND(ISNUMBER($I26),$I26&gt;=AO$8,$I26&lt;DATE(YEAR(AO$8),MONTH(AO$8)+1,1)),"●","")))</f>
        <v/>
      </c>
      <c r="AP26" s="18" t="str">
        <f t="shared" si="11"/>
        <v/>
      </c>
      <c r="AQ26" s="18" t="str">
        <f t="shared" si="11"/>
        <v/>
      </c>
      <c r="AR26" s="18" t="str">
        <f t="shared" si="11"/>
        <v/>
      </c>
      <c r="AS26" s="18" t="str">
        <f t="shared" si="11"/>
        <v/>
      </c>
      <c r="AT26" s="18" t="str">
        <f t="shared" si="11"/>
        <v/>
      </c>
    </row>
    <row r="27" spans="2:46" ht="18" customHeight="1" x14ac:dyDescent="0.25">
      <c r="B27" s="13"/>
      <c r="C27" s="14"/>
      <c r="D27" s="15" t="s">
        <v>35</v>
      </c>
      <c r="E27" s="15" t="s">
        <v>34</v>
      </c>
      <c r="F27" s="16">
        <v>46600</v>
      </c>
      <c r="G27" s="16">
        <v>46853</v>
      </c>
      <c r="H27" s="14" t="s">
        <v>26</v>
      </c>
      <c r="I27" s="17">
        <f t="shared" si="7"/>
        <v>46858</v>
      </c>
      <c r="J27" s="13"/>
      <c r="K27" s="18" t="str">
        <f t="shared" si="8"/>
        <v/>
      </c>
      <c r="L27" s="18" t="str">
        <f t="shared" si="8"/>
        <v/>
      </c>
      <c r="M27" s="18" t="str">
        <f t="shared" si="8"/>
        <v/>
      </c>
      <c r="N27" s="18" t="str">
        <f t="shared" si="8"/>
        <v/>
      </c>
      <c r="O27" s="18" t="str">
        <f t="shared" si="8"/>
        <v/>
      </c>
      <c r="P27" s="18" t="str">
        <f t="shared" si="8"/>
        <v/>
      </c>
      <c r="Q27" s="18" t="str">
        <f t="shared" si="8"/>
        <v/>
      </c>
      <c r="R27" s="18" t="str">
        <f t="shared" si="8"/>
        <v/>
      </c>
      <c r="S27" s="18" t="str">
        <f t="shared" si="8"/>
        <v/>
      </c>
      <c r="T27" s="18" t="str">
        <f t="shared" si="8"/>
        <v/>
      </c>
      <c r="U27" s="18" t="str">
        <f t="shared" si="9"/>
        <v/>
      </c>
      <c r="V27" s="18" t="str">
        <f t="shared" si="9"/>
        <v/>
      </c>
      <c r="W27" s="18" t="str">
        <f t="shared" si="9"/>
        <v/>
      </c>
      <c r="X27" s="18" t="str">
        <f t="shared" si="9"/>
        <v/>
      </c>
      <c r="Y27" s="18" t="str">
        <f t="shared" si="9"/>
        <v/>
      </c>
      <c r="Z27" s="18" t="str">
        <f t="shared" si="9"/>
        <v>●</v>
      </c>
      <c r="AA27" s="18" t="str">
        <f t="shared" si="9"/>
        <v/>
      </c>
      <c r="AB27" s="18" t="str">
        <f t="shared" si="9"/>
        <v/>
      </c>
      <c r="AC27" s="18" t="str">
        <f t="shared" si="9"/>
        <v/>
      </c>
      <c r="AD27" s="18" t="str">
        <f t="shared" si="9"/>
        <v/>
      </c>
      <c r="AE27" s="18" t="str">
        <f t="shared" si="10"/>
        <v/>
      </c>
      <c r="AF27" s="18" t="str">
        <f t="shared" si="10"/>
        <v/>
      </c>
      <c r="AG27" s="18" t="str">
        <f t="shared" si="10"/>
        <v/>
      </c>
      <c r="AH27" s="18" t="str">
        <f t="shared" si="10"/>
        <v/>
      </c>
      <c r="AI27" s="18" t="str">
        <f t="shared" si="10"/>
        <v/>
      </c>
      <c r="AJ27" s="18" t="str">
        <f t="shared" si="10"/>
        <v/>
      </c>
      <c r="AK27" s="18" t="str">
        <f t="shared" si="10"/>
        <v/>
      </c>
      <c r="AL27" s="18" t="str">
        <f t="shared" si="10"/>
        <v/>
      </c>
      <c r="AM27" s="18" t="str">
        <f t="shared" si="10"/>
        <v/>
      </c>
      <c r="AN27" s="18" t="str">
        <f t="shared" si="10"/>
        <v/>
      </c>
      <c r="AO27" s="18" t="str">
        <f t="shared" si="11"/>
        <v/>
      </c>
      <c r="AP27" s="18" t="str">
        <f t="shared" si="11"/>
        <v/>
      </c>
      <c r="AQ27" s="18" t="str">
        <f t="shared" si="11"/>
        <v/>
      </c>
      <c r="AR27" s="18" t="str">
        <f t="shared" si="11"/>
        <v/>
      </c>
      <c r="AS27" s="18" t="str">
        <f t="shared" si="11"/>
        <v/>
      </c>
      <c r="AT27" s="18" t="str">
        <f t="shared" si="11"/>
        <v/>
      </c>
    </row>
    <row r="28" spans="2:46" ht="18" customHeight="1" x14ac:dyDescent="0.25">
      <c r="B28" s="13"/>
      <c r="C28" s="14"/>
      <c r="D28" s="15" t="s">
        <v>36</v>
      </c>
      <c r="E28" s="15" t="s">
        <v>34</v>
      </c>
      <c r="F28" s="16">
        <v>46859</v>
      </c>
      <c r="G28" s="16">
        <v>47097</v>
      </c>
      <c r="H28" s="14" t="s">
        <v>28</v>
      </c>
      <c r="I28" s="17">
        <f t="shared" si="7"/>
        <v>47118</v>
      </c>
      <c r="J28" s="13"/>
      <c r="K28" s="18" t="str">
        <f t="shared" si="8"/>
        <v/>
      </c>
      <c r="L28" s="18" t="str">
        <f t="shared" si="8"/>
        <v/>
      </c>
      <c r="M28" s="18" t="str">
        <f t="shared" si="8"/>
        <v/>
      </c>
      <c r="N28" s="18" t="str">
        <f t="shared" si="8"/>
        <v/>
      </c>
      <c r="O28" s="18" t="str">
        <f t="shared" si="8"/>
        <v/>
      </c>
      <c r="P28" s="18" t="str">
        <f t="shared" si="8"/>
        <v/>
      </c>
      <c r="Q28" s="18" t="str">
        <f t="shared" si="8"/>
        <v/>
      </c>
      <c r="R28" s="18" t="str">
        <f t="shared" si="8"/>
        <v/>
      </c>
      <c r="S28" s="18" t="str">
        <f t="shared" si="8"/>
        <v/>
      </c>
      <c r="T28" s="18" t="str">
        <f t="shared" si="8"/>
        <v/>
      </c>
      <c r="U28" s="18" t="str">
        <f t="shared" si="9"/>
        <v/>
      </c>
      <c r="V28" s="18" t="str">
        <f t="shared" si="9"/>
        <v/>
      </c>
      <c r="W28" s="18" t="str">
        <f t="shared" si="9"/>
        <v/>
      </c>
      <c r="X28" s="18" t="str">
        <f t="shared" si="9"/>
        <v/>
      </c>
      <c r="Y28" s="18" t="str">
        <f t="shared" si="9"/>
        <v/>
      </c>
      <c r="Z28" s="18" t="str">
        <f t="shared" si="9"/>
        <v/>
      </c>
      <c r="AA28" s="18" t="str">
        <f t="shared" si="9"/>
        <v/>
      </c>
      <c r="AB28" s="18" t="str">
        <f t="shared" si="9"/>
        <v/>
      </c>
      <c r="AC28" s="18" t="str">
        <f t="shared" si="9"/>
        <v/>
      </c>
      <c r="AD28" s="18" t="str">
        <f t="shared" si="9"/>
        <v/>
      </c>
      <c r="AE28" s="18" t="str">
        <f t="shared" si="10"/>
        <v/>
      </c>
      <c r="AF28" s="18" t="str">
        <f t="shared" si="10"/>
        <v/>
      </c>
      <c r="AG28" s="18" t="str">
        <f t="shared" si="10"/>
        <v/>
      </c>
      <c r="AH28" s="18" t="str">
        <f t="shared" si="10"/>
        <v>●</v>
      </c>
      <c r="AI28" s="18" t="str">
        <f t="shared" si="10"/>
        <v/>
      </c>
      <c r="AJ28" s="18" t="str">
        <f t="shared" si="10"/>
        <v/>
      </c>
      <c r="AK28" s="18" t="str">
        <f t="shared" si="10"/>
        <v/>
      </c>
      <c r="AL28" s="18" t="str">
        <f t="shared" si="10"/>
        <v/>
      </c>
      <c r="AM28" s="18" t="str">
        <f t="shared" si="10"/>
        <v/>
      </c>
      <c r="AN28" s="18" t="str">
        <f t="shared" si="10"/>
        <v/>
      </c>
      <c r="AO28" s="18" t="str">
        <f t="shared" si="11"/>
        <v/>
      </c>
      <c r="AP28" s="18" t="str">
        <f t="shared" si="11"/>
        <v/>
      </c>
      <c r="AQ28" s="18" t="str">
        <f t="shared" si="11"/>
        <v/>
      </c>
      <c r="AR28" s="18" t="str">
        <f t="shared" si="11"/>
        <v/>
      </c>
      <c r="AS28" s="18" t="str">
        <f t="shared" si="11"/>
        <v/>
      </c>
      <c r="AT28" s="18" t="str">
        <f t="shared" si="11"/>
        <v/>
      </c>
    </row>
    <row r="29" spans="2:46" ht="18" customHeight="1" x14ac:dyDescent="0.25">
      <c r="B29" s="13"/>
      <c r="C29" s="14"/>
      <c r="D29" s="15" t="s">
        <v>37</v>
      </c>
      <c r="E29" s="15" t="s">
        <v>34</v>
      </c>
      <c r="F29" s="16">
        <v>46859</v>
      </c>
      <c r="G29" s="16">
        <v>47097</v>
      </c>
      <c r="H29" s="14" t="s">
        <v>28</v>
      </c>
      <c r="I29" s="17">
        <f t="shared" si="7"/>
        <v>47118</v>
      </c>
      <c r="J29" s="13"/>
      <c r="K29" s="18" t="str">
        <f t="shared" si="8"/>
        <v/>
      </c>
      <c r="L29" s="18" t="str">
        <f t="shared" si="8"/>
        <v/>
      </c>
      <c r="M29" s="18" t="str">
        <f t="shared" si="8"/>
        <v/>
      </c>
      <c r="N29" s="18" t="str">
        <f t="shared" si="8"/>
        <v/>
      </c>
      <c r="O29" s="18" t="str">
        <f t="shared" si="8"/>
        <v/>
      </c>
      <c r="P29" s="18" t="str">
        <f t="shared" si="8"/>
        <v/>
      </c>
      <c r="Q29" s="18" t="str">
        <f t="shared" si="8"/>
        <v/>
      </c>
      <c r="R29" s="18" t="str">
        <f t="shared" si="8"/>
        <v/>
      </c>
      <c r="S29" s="18" t="str">
        <f t="shared" si="8"/>
        <v/>
      </c>
      <c r="T29" s="18" t="str">
        <f t="shared" si="8"/>
        <v/>
      </c>
      <c r="U29" s="18" t="str">
        <f t="shared" si="9"/>
        <v/>
      </c>
      <c r="V29" s="18" t="str">
        <f t="shared" si="9"/>
        <v/>
      </c>
      <c r="W29" s="18" t="str">
        <f t="shared" si="9"/>
        <v/>
      </c>
      <c r="X29" s="18" t="str">
        <f t="shared" si="9"/>
        <v/>
      </c>
      <c r="Y29" s="18" t="str">
        <f t="shared" si="9"/>
        <v/>
      </c>
      <c r="Z29" s="18" t="str">
        <f t="shared" si="9"/>
        <v/>
      </c>
      <c r="AA29" s="18" t="str">
        <f t="shared" si="9"/>
        <v/>
      </c>
      <c r="AB29" s="18" t="str">
        <f t="shared" si="9"/>
        <v/>
      </c>
      <c r="AC29" s="18" t="str">
        <f t="shared" si="9"/>
        <v/>
      </c>
      <c r="AD29" s="18" t="str">
        <f t="shared" si="9"/>
        <v/>
      </c>
      <c r="AE29" s="18" t="str">
        <f t="shared" si="10"/>
        <v/>
      </c>
      <c r="AF29" s="18" t="str">
        <f t="shared" si="10"/>
        <v/>
      </c>
      <c r="AG29" s="18" t="str">
        <f t="shared" si="10"/>
        <v/>
      </c>
      <c r="AH29" s="18" t="str">
        <f t="shared" si="10"/>
        <v>●</v>
      </c>
      <c r="AI29" s="18" t="str">
        <f t="shared" si="10"/>
        <v/>
      </c>
      <c r="AJ29" s="18" t="str">
        <f t="shared" si="10"/>
        <v/>
      </c>
      <c r="AK29" s="18" t="str">
        <f t="shared" si="10"/>
        <v/>
      </c>
      <c r="AL29" s="18" t="str">
        <f t="shared" si="10"/>
        <v/>
      </c>
      <c r="AM29" s="18" t="str">
        <f t="shared" si="10"/>
        <v/>
      </c>
      <c r="AN29" s="18" t="str">
        <f t="shared" si="10"/>
        <v/>
      </c>
      <c r="AO29" s="18" t="str">
        <f t="shared" si="11"/>
        <v/>
      </c>
      <c r="AP29" s="18" t="str">
        <f t="shared" si="11"/>
        <v/>
      </c>
      <c r="AQ29" s="18" t="str">
        <f t="shared" si="11"/>
        <v/>
      </c>
      <c r="AR29" s="18" t="str">
        <f t="shared" si="11"/>
        <v/>
      </c>
      <c r="AS29" s="18" t="str">
        <f t="shared" si="11"/>
        <v/>
      </c>
      <c r="AT29" s="18" t="str">
        <f t="shared" si="11"/>
        <v/>
      </c>
    </row>
    <row r="30" spans="2:46" ht="18" customHeight="1" x14ac:dyDescent="0.25">
      <c r="B30" s="13"/>
      <c r="C30" s="14"/>
      <c r="D30" s="15"/>
      <c r="E30" s="15"/>
      <c r="F30" s="16"/>
      <c r="G30" s="16"/>
      <c r="H30" s="14"/>
      <c r="I30" s="17" t="str">
        <f t="shared" si="7"/>
        <v/>
      </c>
      <c r="J30" s="13"/>
      <c r="K30" s="18" t="str">
        <f t="shared" si="8"/>
        <v/>
      </c>
      <c r="L30" s="18" t="str">
        <f t="shared" si="8"/>
        <v/>
      </c>
      <c r="M30" s="18" t="str">
        <f t="shared" si="8"/>
        <v/>
      </c>
      <c r="N30" s="18" t="str">
        <f t="shared" si="8"/>
        <v/>
      </c>
      <c r="O30" s="18" t="str">
        <f t="shared" si="8"/>
        <v/>
      </c>
      <c r="P30" s="18" t="str">
        <f t="shared" si="8"/>
        <v/>
      </c>
      <c r="Q30" s="18" t="str">
        <f t="shared" si="8"/>
        <v/>
      </c>
      <c r="R30" s="18" t="str">
        <f t="shared" si="8"/>
        <v/>
      </c>
      <c r="S30" s="18" t="str">
        <f t="shared" si="8"/>
        <v/>
      </c>
      <c r="T30" s="18" t="str">
        <f t="shared" si="8"/>
        <v/>
      </c>
      <c r="U30" s="18" t="str">
        <f t="shared" si="9"/>
        <v/>
      </c>
      <c r="V30" s="18" t="str">
        <f t="shared" si="9"/>
        <v/>
      </c>
      <c r="W30" s="18" t="str">
        <f t="shared" si="9"/>
        <v/>
      </c>
      <c r="X30" s="18" t="str">
        <f t="shared" si="9"/>
        <v/>
      </c>
      <c r="Y30" s="18" t="str">
        <f t="shared" si="9"/>
        <v/>
      </c>
      <c r="Z30" s="18" t="str">
        <f t="shared" si="9"/>
        <v/>
      </c>
      <c r="AA30" s="18" t="str">
        <f t="shared" si="9"/>
        <v/>
      </c>
      <c r="AB30" s="18" t="str">
        <f t="shared" si="9"/>
        <v/>
      </c>
      <c r="AC30" s="18" t="str">
        <f t="shared" si="9"/>
        <v/>
      </c>
      <c r="AD30" s="18" t="str">
        <f t="shared" si="9"/>
        <v/>
      </c>
      <c r="AE30" s="18" t="str">
        <f t="shared" si="10"/>
        <v/>
      </c>
      <c r="AF30" s="18" t="str">
        <f t="shared" si="10"/>
        <v/>
      </c>
      <c r="AG30" s="18" t="str">
        <f t="shared" si="10"/>
        <v/>
      </c>
      <c r="AH30" s="18" t="str">
        <f t="shared" si="10"/>
        <v/>
      </c>
      <c r="AI30" s="18" t="str">
        <f t="shared" si="10"/>
        <v/>
      </c>
      <c r="AJ30" s="18" t="str">
        <f t="shared" si="10"/>
        <v/>
      </c>
      <c r="AK30" s="18" t="str">
        <f t="shared" si="10"/>
        <v/>
      </c>
      <c r="AL30" s="18" t="str">
        <f t="shared" si="10"/>
        <v/>
      </c>
      <c r="AM30" s="18" t="str">
        <f t="shared" si="10"/>
        <v/>
      </c>
      <c r="AN30" s="18" t="str">
        <f t="shared" si="10"/>
        <v/>
      </c>
      <c r="AO30" s="18" t="str">
        <f t="shared" si="11"/>
        <v/>
      </c>
      <c r="AP30" s="18" t="str">
        <f t="shared" si="11"/>
        <v/>
      </c>
      <c r="AQ30" s="18" t="str">
        <f t="shared" si="11"/>
        <v/>
      </c>
      <c r="AR30" s="18" t="str">
        <f t="shared" si="11"/>
        <v/>
      </c>
      <c r="AS30" s="18" t="str">
        <f t="shared" si="11"/>
        <v/>
      </c>
      <c r="AT30" s="18" t="str">
        <f t="shared" si="11"/>
        <v/>
      </c>
    </row>
    <row r="31" spans="2:46" ht="18" customHeight="1" x14ac:dyDescent="0.25">
      <c r="B31" s="13"/>
      <c r="C31" s="14"/>
      <c r="D31" s="15"/>
      <c r="E31" s="15"/>
      <c r="F31" s="16"/>
      <c r="G31" s="16"/>
      <c r="H31" s="14"/>
      <c r="I31" s="17" t="str">
        <f t="shared" si="7"/>
        <v/>
      </c>
      <c r="J31" s="13"/>
      <c r="K31" s="18" t="str">
        <f t="shared" si="8"/>
        <v/>
      </c>
      <c r="L31" s="18" t="str">
        <f t="shared" si="8"/>
        <v/>
      </c>
      <c r="M31" s="18" t="str">
        <f t="shared" si="8"/>
        <v/>
      </c>
      <c r="N31" s="18" t="str">
        <f t="shared" si="8"/>
        <v/>
      </c>
      <c r="O31" s="18" t="str">
        <f t="shared" si="8"/>
        <v/>
      </c>
      <c r="P31" s="18" t="str">
        <f t="shared" si="8"/>
        <v/>
      </c>
      <c r="Q31" s="18" t="str">
        <f t="shared" si="8"/>
        <v/>
      </c>
      <c r="R31" s="18" t="str">
        <f t="shared" si="8"/>
        <v/>
      </c>
      <c r="S31" s="18" t="str">
        <f t="shared" si="8"/>
        <v/>
      </c>
      <c r="T31" s="18" t="str">
        <f t="shared" si="8"/>
        <v/>
      </c>
      <c r="U31" s="18" t="str">
        <f t="shared" si="9"/>
        <v/>
      </c>
      <c r="V31" s="18" t="str">
        <f t="shared" si="9"/>
        <v/>
      </c>
      <c r="W31" s="18" t="str">
        <f t="shared" si="9"/>
        <v/>
      </c>
      <c r="X31" s="18" t="str">
        <f t="shared" si="9"/>
        <v/>
      </c>
      <c r="Y31" s="18" t="str">
        <f t="shared" si="9"/>
        <v/>
      </c>
      <c r="Z31" s="18" t="str">
        <f t="shared" si="9"/>
        <v/>
      </c>
      <c r="AA31" s="18" t="str">
        <f t="shared" si="9"/>
        <v/>
      </c>
      <c r="AB31" s="18" t="str">
        <f t="shared" si="9"/>
        <v/>
      </c>
      <c r="AC31" s="18" t="str">
        <f t="shared" si="9"/>
        <v/>
      </c>
      <c r="AD31" s="18" t="str">
        <f t="shared" si="9"/>
        <v/>
      </c>
      <c r="AE31" s="18" t="str">
        <f t="shared" si="10"/>
        <v/>
      </c>
      <c r="AF31" s="18" t="str">
        <f t="shared" si="10"/>
        <v/>
      </c>
      <c r="AG31" s="18" t="str">
        <f t="shared" si="10"/>
        <v/>
      </c>
      <c r="AH31" s="18" t="str">
        <f t="shared" si="10"/>
        <v/>
      </c>
      <c r="AI31" s="18" t="str">
        <f t="shared" si="10"/>
        <v/>
      </c>
      <c r="AJ31" s="18" t="str">
        <f t="shared" si="10"/>
        <v/>
      </c>
      <c r="AK31" s="18" t="str">
        <f t="shared" si="10"/>
        <v/>
      </c>
      <c r="AL31" s="18" t="str">
        <f t="shared" si="10"/>
        <v/>
      </c>
      <c r="AM31" s="18" t="str">
        <f t="shared" si="10"/>
        <v/>
      </c>
      <c r="AN31" s="18" t="str">
        <f t="shared" si="10"/>
        <v/>
      </c>
      <c r="AO31" s="18" t="str">
        <f t="shared" si="11"/>
        <v/>
      </c>
      <c r="AP31" s="18" t="str">
        <f t="shared" si="11"/>
        <v/>
      </c>
      <c r="AQ31" s="18" t="str">
        <f t="shared" si="11"/>
        <v/>
      </c>
      <c r="AR31" s="18" t="str">
        <f t="shared" si="11"/>
        <v/>
      </c>
      <c r="AS31" s="18" t="str">
        <f t="shared" si="11"/>
        <v/>
      </c>
      <c r="AT31" s="18" t="str">
        <f t="shared" si="11"/>
        <v/>
      </c>
    </row>
    <row r="32" spans="2:46" ht="6.75" customHeight="1" x14ac:dyDescent="0.25"/>
    <row r="33" spans="2:46" ht="24" customHeight="1" x14ac:dyDescent="0.25">
      <c r="B33" s="9" t="s">
        <v>38</v>
      </c>
      <c r="C33" s="10" t="s">
        <v>12</v>
      </c>
      <c r="D33" s="11"/>
      <c r="E33" s="10" t="s">
        <v>13</v>
      </c>
      <c r="F33" s="1"/>
      <c r="G33" s="1"/>
      <c r="H33" s="1"/>
      <c r="I33" s="1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</row>
    <row r="34" spans="2:46" ht="18" customHeight="1" x14ac:dyDescent="0.25">
      <c r="B34" s="13"/>
      <c r="C34" s="14"/>
      <c r="D34" s="15" t="s">
        <v>39</v>
      </c>
      <c r="E34" s="15" t="s">
        <v>34</v>
      </c>
      <c r="F34" s="16">
        <v>46388</v>
      </c>
      <c r="G34" s="16">
        <v>46578</v>
      </c>
      <c r="H34" s="14" t="s">
        <v>23</v>
      </c>
      <c r="I34" s="17">
        <f t="shared" ref="I34:I39" si="12">IF($H34="","",IFERROR(INDEX($F$10:$F$50,MATCH($H34,$C$10:$C$50,0)),""))</f>
        <v>46599</v>
      </c>
      <c r="J34" s="13"/>
      <c r="K34" s="18" t="str">
        <f t="shared" ref="K34:T39" si="13">IF(AND($E34="Gate",$F34&gt;=K$8,$F34&lt;DATE(YEAR(K$8),MONTH(K$8)+1,1)),"◆",IF(AND($E34="Milestone",$F34&gt;=K$8,$F34&lt;DATE(YEAR(K$8),MONTH(K$8)+1,1)),"●",IF(AND(ISNUMBER($I34),$I34&gt;=K$8,$I34&lt;DATE(YEAR(K$8),MONTH(K$8)+1,1)),"●","")))</f>
        <v/>
      </c>
      <c r="L34" s="18" t="str">
        <f t="shared" si="13"/>
        <v/>
      </c>
      <c r="M34" s="18" t="str">
        <f t="shared" si="13"/>
        <v/>
      </c>
      <c r="N34" s="18" t="str">
        <f t="shared" si="13"/>
        <v/>
      </c>
      <c r="O34" s="18" t="str">
        <f t="shared" si="13"/>
        <v/>
      </c>
      <c r="P34" s="18" t="str">
        <f t="shared" si="13"/>
        <v/>
      </c>
      <c r="Q34" s="18" t="str">
        <f t="shared" si="13"/>
        <v>●</v>
      </c>
      <c r="R34" s="18" t="str">
        <f t="shared" si="13"/>
        <v/>
      </c>
      <c r="S34" s="18" t="str">
        <f t="shared" si="13"/>
        <v/>
      </c>
      <c r="T34" s="18" t="str">
        <f t="shared" si="13"/>
        <v/>
      </c>
      <c r="U34" s="18" t="str">
        <f t="shared" ref="U34:AD39" si="14">IF(AND($E34="Gate",$F34&gt;=U$8,$F34&lt;DATE(YEAR(U$8),MONTH(U$8)+1,1)),"◆",IF(AND($E34="Milestone",$F34&gt;=U$8,$F34&lt;DATE(YEAR(U$8),MONTH(U$8)+1,1)),"●",IF(AND(ISNUMBER($I34),$I34&gt;=U$8,$I34&lt;DATE(YEAR(U$8),MONTH(U$8)+1,1)),"●","")))</f>
        <v/>
      </c>
      <c r="V34" s="18" t="str">
        <f t="shared" si="14"/>
        <v/>
      </c>
      <c r="W34" s="18" t="str">
        <f t="shared" si="14"/>
        <v/>
      </c>
      <c r="X34" s="18" t="str">
        <f t="shared" si="14"/>
        <v/>
      </c>
      <c r="Y34" s="18" t="str">
        <f t="shared" si="14"/>
        <v/>
      </c>
      <c r="Z34" s="18" t="str">
        <f t="shared" si="14"/>
        <v/>
      </c>
      <c r="AA34" s="18" t="str">
        <f t="shared" si="14"/>
        <v/>
      </c>
      <c r="AB34" s="18" t="str">
        <f t="shared" si="14"/>
        <v/>
      </c>
      <c r="AC34" s="18" t="str">
        <f t="shared" si="14"/>
        <v/>
      </c>
      <c r="AD34" s="18" t="str">
        <f t="shared" si="14"/>
        <v/>
      </c>
      <c r="AE34" s="18" t="str">
        <f t="shared" ref="AE34:AN39" si="15">IF(AND($E34="Gate",$F34&gt;=AE$8,$F34&lt;DATE(YEAR(AE$8),MONTH(AE$8)+1,1)),"◆",IF(AND($E34="Milestone",$F34&gt;=AE$8,$F34&lt;DATE(YEAR(AE$8),MONTH(AE$8)+1,1)),"●",IF(AND(ISNUMBER($I34),$I34&gt;=AE$8,$I34&lt;DATE(YEAR(AE$8),MONTH(AE$8)+1,1)),"●","")))</f>
        <v/>
      </c>
      <c r="AF34" s="18" t="str">
        <f t="shared" si="15"/>
        <v/>
      </c>
      <c r="AG34" s="18" t="str">
        <f t="shared" si="15"/>
        <v/>
      </c>
      <c r="AH34" s="18" t="str">
        <f t="shared" si="15"/>
        <v/>
      </c>
      <c r="AI34" s="18" t="str">
        <f t="shared" si="15"/>
        <v/>
      </c>
      <c r="AJ34" s="18" t="str">
        <f t="shared" si="15"/>
        <v/>
      </c>
      <c r="AK34" s="18" t="str">
        <f t="shared" si="15"/>
        <v/>
      </c>
      <c r="AL34" s="18" t="str">
        <f t="shared" si="15"/>
        <v/>
      </c>
      <c r="AM34" s="18" t="str">
        <f t="shared" si="15"/>
        <v/>
      </c>
      <c r="AN34" s="18" t="str">
        <f t="shared" si="15"/>
        <v/>
      </c>
      <c r="AO34" s="18" t="str">
        <f t="shared" ref="AO34:AT39" si="16">IF(AND($E34="Gate",$F34&gt;=AO$8,$F34&lt;DATE(YEAR(AO$8),MONTH(AO$8)+1,1)),"◆",IF(AND($E34="Milestone",$F34&gt;=AO$8,$F34&lt;DATE(YEAR(AO$8),MONTH(AO$8)+1,1)),"●",IF(AND(ISNUMBER($I34),$I34&gt;=AO$8,$I34&lt;DATE(YEAR(AO$8),MONTH(AO$8)+1,1)),"●","")))</f>
        <v/>
      </c>
      <c r="AP34" s="18" t="str">
        <f t="shared" si="16"/>
        <v/>
      </c>
      <c r="AQ34" s="18" t="str">
        <f t="shared" si="16"/>
        <v/>
      </c>
      <c r="AR34" s="18" t="str">
        <f t="shared" si="16"/>
        <v/>
      </c>
      <c r="AS34" s="18" t="str">
        <f t="shared" si="16"/>
        <v/>
      </c>
      <c r="AT34" s="18" t="str">
        <f t="shared" si="16"/>
        <v/>
      </c>
    </row>
    <row r="35" spans="2:46" ht="18" customHeight="1" x14ac:dyDescent="0.25">
      <c r="B35" s="13"/>
      <c r="C35" s="14"/>
      <c r="D35" s="15" t="s">
        <v>40</v>
      </c>
      <c r="E35" s="15" t="s">
        <v>34</v>
      </c>
      <c r="F35" s="16">
        <v>46600</v>
      </c>
      <c r="G35" s="16">
        <v>46853</v>
      </c>
      <c r="H35" s="14" t="s">
        <v>26</v>
      </c>
      <c r="I35" s="17">
        <f t="shared" si="12"/>
        <v>46858</v>
      </c>
      <c r="J35" s="13"/>
      <c r="K35" s="18" t="str">
        <f t="shared" si="13"/>
        <v/>
      </c>
      <c r="L35" s="18" t="str">
        <f t="shared" si="13"/>
        <v/>
      </c>
      <c r="M35" s="18" t="str">
        <f t="shared" si="13"/>
        <v/>
      </c>
      <c r="N35" s="18" t="str">
        <f t="shared" si="13"/>
        <v/>
      </c>
      <c r="O35" s="18" t="str">
        <f t="shared" si="13"/>
        <v/>
      </c>
      <c r="P35" s="18" t="str">
        <f t="shared" si="13"/>
        <v/>
      </c>
      <c r="Q35" s="18" t="str">
        <f t="shared" si="13"/>
        <v/>
      </c>
      <c r="R35" s="18" t="str">
        <f t="shared" si="13"/>
        <v/>
      </c>
      <c r="S35" s="18" t="str">
        <f t="shared" si="13"/>
        <v/>
      </c>
      <c r="T35" s="18" t="str">
        <f t="shared" si="13"/>
        <v/>
      </c>
      <c r="U35" s="18" t="str">
        <f t="shared" si="14"/>
        <v/>
      </c>
      <c r="V35" s="18" t="str">
        <f t="shared" si="14"/>
        <v/>
      </c>
      <c r="W35" s="18" t="str">
        <f t="shared" si="14"/>
        <v/>
      </c>
      <c r="X35" s="18" t="str">
        <f t="shared" si="14"/>
        <v/>
      </c>
      <c r="Y35" s="18" t="str">
        <f t="shared" si="14"/>
        <v/>
      </c>
      <c r="Z35" s="18" t="str">
        <f t="shared" si="14"/>
        <v>●</v>
      </c>
      <c r="AA35" s="18" t="str">
        <f t="shared" si="14"/>
        <v/>
      </c>
      <c r="AB35" s="18" t="str">
        <f t="shared" si="14"/>
        <v/>
      </c>
      <c r="AC35" s="18" t="str">
        <f t="shared" si="14"/>
        <v/>
      </c>
      <c r="AD35" s="18" t="str">
        <f t="shared" si="14"/>
        <v/>
      </c>
      <c r="AE35" s="18" t="str">
        <f t="shared" si="15"/>
        <v/>
      </c>
      <c r="AF35" s="18" t="str">
        <f t="shared" si="15"/>
        <v/>
      </c>
      <c r="AG35" s="18" t="str">
        <f t="shared" si="15"/>
        <v/>
      </c>
      <c r="AH35" s="18" t="str">
        <f t="shared" si="15"/>
        <v/>
      </c>
      <c r="AI35" s="18" t="str">
        <f t="shared" si="15"/>
        <v/>
      </c>
      <c r="AJ35" s="18" t="str">
        <f t="shared" si="15"/>
        <v/>
      </c>
      <c r="AK35" s="18" t="str">
        <f t="shared" si="15"/>
        <v/>
      </c>
      <c r="AL35" s="18" t="str">
        <f t="shared" si="15"/>
        <v/>
      </c>
      <c r="AM35" s="18" t="str">
        <f t="shared" si="15"/>
        <v/>
      </c>
      <c r="AN35" s="18" t="str">
        <f t="shared" si="15"/>
        <v/>
      </c>
      <c r="AO35" s="18" t="str">
        <f t="shared" si="16"/>
        <v/>
      </c>
      <c r="AP35" s="18" t="str">
        <f t="shared" si="16"/>
        <v/>
      </c>
      <c r="AQ35" s="18" t="str">
        <f t="shared" si="16"/>
        <v/>
      </c>
      <c r="AR35" s="18" t="str">
        <f t="shared" si="16"/>
        <v/>
      </c>
      <c r="AS35" s="18" t="str">
        <f t="shared" si="16"/>
        <v/>
      </c>
      <c r="AT35" s="18" t="str">
        <f t="shared" si="16"/>
        <v/>
      </c>
    </row>
    <row r="36" spans="2:46" ht="18" customHeight="1" x14ac:dyDescent="0.25">
      <c r="B36" s="13"/>
      <c r="C36" s="14"/>
      <c r="D36" s="15" t="s">
        <v>41</v>
      </c>
      <c r="E36" s="15" t="s">
        <v>34</v>
      </c>
      <c r="F36" s="16">
        <v>46859</v>
      </c>
      <c r="G36" s="16">
        <v>47097</v>
      </c>
      <c r="H36" s="14" t="s">
        <v>28</v>
      </c>
      <c r="I36" s="17">
        <f t="shared" si="12"/>
        <v>47118</v>
      </c>
      <c r="J36" s="13"/>
      <c r="K36" s="18" t="str">
        <f t="shared" si="13"/>
        <v/>
      </c>
      <c r="L36" s="18" t="str">
        <f t="shared" si="13"/>
        <v/>
      </c>
      <c r="M36" s="18" t="str">
        <f t="shared" si="13"/>
        <v/>
      </c>
      <c r="N36" s="18" t="str">
        <f t="shared" si="13"/>
        <v/>
      </c>
      <c r="O36" s="18" t="str">
        <f t="shared" si="13"/>
        <v/>
      </c>
      <c r="P36" s="18" t="str">
        <f t="shared" si="13"/>
        <v/>
      </c>
      <c r="Q36" s="18" t="str">
        <f t="shared" si="13"/>
        <v/>
      </c>
      <c r="R36" s="18" t="str">
        <f t="shared" si="13"/>
        <v/>
      </c>
      <c r="S36" s="18" t="str">
        <f t="shared" si="13"/>
        <v/>
      </c>
      <c r="T36" s="18" t="str">
        <f t="shared" si="13"/>
        <v/>
      </c>
      <c r="U36" s="18" t="str">
        <f t="shared" si="14"/>
        <v/>
      </c>
      <c r="V36" s="18" t="str">
        <f t="shared" si="14"/>
        <v/>
      </c>
      <c r="W36" s="18" t="str">
        <f t="shared" si="14"/>
        <v/>
      </c>
      <c r="X36" s="18" t="str">
        <f t="shared" si="14"/>
        <v/>
      </c>
      <c r="Y36" s="18" t="str">
        <f t="shared" si="14"/>
        <v/>
      </c>
      <c r="Z36" s="18" t="str">
        <f t="shared" si="14"/>
        <v/>
      </c>
      <c r="AA36" s="18" t="str">
        <f t="shared" si="14"/>
        <v/>
      </c>
      <c r="AB36" s="18" t="str">
        <f t="shared" si="14"/>
        <v/>
      </c>
      <c r="AC36" s="18" t="str">
        <f t="shared" si="14"/>
        <v/>
      </c>
      <c r="AD36" s="18" t="str">
        <f t="shared" si="14"/>
        <v/>
      </c>
      <c r="AE36" s="18" t="str">
        <f t="shared" si="15"/>
        <v/>
      </c>
      <c r="AF36" s="18" t="str">
        <f t="shared" si="15"/>
        <v/>
      </c>
      <c r="AG36" s="18" t="str">
        <f t="shared" si="15"/>
        <v/>
      </c>
      <c r="AH36" s="18" t="str">
        <f t="shared" si="15"/>
        <v>●</v>
      </c>
      <c r="AI36" s="18" t="str">
        <f t="shared" si="15"/>
        <v/>
      </c>
      <c r="AJ36" s="18" t="str">
        <f t="shared" si="15"/>
        <v/>
      </c>
      <c r="AK36" s="18" t="str">
        <f t="shared" si="15"/>
        <v/>
      </c>
      <c r="AL36" s="18" t="str">
        <f t="shared" si="15"/>
        <v/>
      </c>
      <c r="AM36" s="18" t="str">
        <f t="shared" si="15"/>
        <v/>
      </c>
      <c r="AN36" s="18" t="str">
        <f t="shared" si="15"/>
        <v/>
      </c>
      <c r="AO36" s="18" t="str">
        <f t="shared" si="16"/>
        <v/>
      </c>
      <c r="AP36" s="18" t="str">
        <f t="shared" si="16"/>
        <v/>
      </c>
      <c r="AQ36" s="18" t="str">
        <f t="shared" si="16"/>
        <v/>
      </c>
      <c r="AR36" s="18" t="str">
        <f t="shared" si="16"/>
        <v/>
      </c>
      <c r="AS36" s="18" t="str">
        <f t="shared" si="16"/>
        <v/>
      </c>
      <c r="AT36" s="18" t="str">
        <f t="shared" si="16"/>
        <v/>
      </c>
    </row>
    <row r="37" spans="2:46" ht="18" customHeight="1" x14ac:dyDescent="0.25">
      <c r="B37" s="13"/>
      <c r="C37" s="14"/>
      <c r="D37" s="15" t="s">
        <v>42</v>
      </c>
      <c r="E37" s="15" t="s">
        <v>34</v>
      </c>
      <c r="F37" s="16">
        <v>46600</v>
      </c>
      <c r="G37" s="16">
        <v>47279</v>
      </c>
      <c r="H37" s="14" t="s">
        <v>30</v>
      </c>
      <c r="I37" s="17">
        <f t="shared" si="12"/>
        <v>47299</v>
      </c>
      <c r="J37" s="13"/>
      <c r="K37" s="18" t="str">
        <f t="shared" si="13"/>
        <v/>
      </c>
      <c r="L37" s="18" t="str">
        <f t="shared" si="13"/>
        <v/>
      </c>
      <c r="M37" s="18" t="str">
        <f t="shared" si="13"/>
        <v/>
      </c>
      <c r="N37" s="18" t="str">
        <f t="shared" si="13"/>
        <v/>
      </c>
      <c r="O37" s="18" t="str">
        <f t="shared" si="13"/>
        <v/>
      </c>
      <c r="P37" s="18" t="str">
        <f t="shared" si="13"/>
        <v/>
      </c>
      <c r="Q37" s="18" t="str">
        <f t="shared" si="13"/>
        <v/>
      </c>
      <c r="R37" s="18" t="str">
        <f t="shared" si="13"/>
        <v/>
      </c>
      <c r="S37" s="18" t="str">
        <f t="shared" si="13"/>
        <v/>
      </c>
      <c r="T37" s="18" t="str">
        <f t="shared" si="13"/>
        <v/>
      </c>
      <c r="U37" s="18" t="str">
        <f t="shared" si="14"/>
        <v/>
      </c>
      <c r="V37" s="18" t="str">
        <f t="shared" si="14"/>
        <v/>
      </c>
      <c r="W37" s="18" t="str">
        <f t="shared" si="14"/>
        <v/>
      </c>
      <c r="X37" s="18" t="str">
        <f t="shared" si="14"/>
        <v/>
      </c>
      <c r="Y37" s="18" t="str">
        <f t="shared" si="14"/>
        <v/>
      </c>
      <c r="Z37" s="18" t="str">
        <f t="shared" si="14"/>
        <v/>
      </c>
      <c r="AA37" s="18" t="str">
        <f t="shared" si="14"/>
        <v/>
      </c>
      <c r="AB37" s="18" t="str">
        <f t="shared" si="14"/>
        <v/>
      </c>
      <c r="AC37" s="18" t="str">
        <f t="shared" si="14"/>
        <v/>
      </c>
      <c r="AD37" s="18" t="str">
        <f t="shared" si="14"/>
        <v/>
      </c>
      <c r="AE37" s="18" t="str">
        <f t="shared" si="15"/>
        <v/>
      </c>
      <c r="AF37" s="18" t="str">
        <f t="shared" si="15"/>
        <v/>
      </c>
      <c r="AG37" s="18" t="str">
        <f t="shared" si="15"/>
        <v/>
      </c>
      <c r="AH37" s="18" t="str">
        <f t="shared" si="15"/>
        <v/>
      </c>
      <c r="AI37" s="18" t="str">
        <f t="shared" si="15"/>
        <v/>
      </c>
      <c r="AJ37" s="18" t="str">
        <f t="shared" si="15"/>
        <v/>
      </c>
      <c r="AK37" s="18" t="str">
        <f t="shared" si="15"/>
        <v/>
      </c>
      <c r="AL37" s="18" t="str">
        <f t="shared" si="15"/>
        <v/>
      </c>
      <c r="AM37" s="18" t="str">
        <f t="shared" si="15"/>
        <v/>
      </c>
      <c r="AN37" s="18" t="str">
        <f t="shared" si="15"/>
        <v>●</v>
      </c>
      <c r="AO37" s="18" t="str">
        <f t="shared" si="16"/>
        <v/>
      </c>
      <c r="AP37" s="18" t="str">
        <f t="shared" si="16"/>
        <v/>
      </c>
      <c r="AQ37" s="18" t="str">
        <f t="shared" si="16"/>
        <v/>
      </c>
      <c r="AR37" s="18" t="str">
        <f t="shared" si="16"/>
        <v/>
      </c>
      <c r="AS37" s="18" t="str">
        <f t="shared" si="16"/>
        <v/>
      </c>
      <c r="AT37" s="18" t="str">
        <f t="shared" si="16"/>
        <v/>
      </c>
    </row>
    <row r="38" spans="2:46" ht="18" customHeight="1" x14ac:dyDescent="0.25">
      <c r="B38" s="13"/>
      <c r="C38" s="14"/>
      <c r="D38" s="15"/>
      <c r="E38" s="15"/>
      <c r="F38" s="16"/>
      <c r="G38" s="16"/>
      <c r="H38" s="14"/>
      <c r="I38" s="17" t="str">
        <f t="shared" si="12"/>
        <v/>
      </c>
      <c r="J38" s="13"/>
      <c r="K38" s="18" t="str">
        <f t="shared" si="13"/>
        <v/>
      </c>
      <c r="L38" s="18" t="str">
        <f t="shared" si="13"/>
        <v/>
      </c>
      <c r="M38" s="18" t="str">
        <f t="shared" si="13"/>
        <v/>
      </c>
      <c r="N38" s="18" t="str">
        <f t="shared" si="13"/>
        <v/>
      </c>
      <c r="O38" s="18" t="str">
        <f t="shared" si="13"/>
        <v/>
      </c>
      <c r="P38" s="18" t="str">
        <f t="shared" si="13"/>
        <v/>
      </c>
      <c r="Q38" s="18" t="str">
        <f t="shared" si="13"/>
        <v/>
      </c>
      <c r="R38" s="18" t="str">
        <f t="shared" si="13"/>
        <v/>
      </c>
      <c r="S38" s="18" t="str">
        <f t="shared" si="13"/>
        <v/>
      </c>
      <c r="T38" s="18" t="str">
        <f t="shared" si="13"/>
        <v/>
      </c>
      <c r="U38" s="18" t="str">
        <f t="shared" si="14"/>
        <v/>
      </c>
      <c r="V38" s="18" t="str">
        <f t="shared" si="14"/>
        <v/>
      </c>
      <c r="W38" s="18" t="str">
        <f t="shared" si="14"/>
        <v/>
      </c>
      <c r="X38" s="18" t="str">
        <f t="shared" si="14"/>
        <v/>
      </c>
      <c r="Y38" s="18" t="str">
        <f t="shared" si="14"/>
        <v/>
      </c>
      <c r="Z38" s="18" t="str">
        <f t="shared" si="14"/>
        <v/>
      </c>
      <c r="AA38" s="18" t="str">
        <f t="shared" si="14"/>
        <v/>
      </c>
      <c r="AB38" s="18" t="str">
        <f t="shared" si="14"/>
        <v/>
      </c>
      <c r="AC38" s="18" t="str">
        <f t="shared" si="14"/>
        <v/>
      </c>
      <c r="AD38" s="18" t="str">
        <f t="shared" si="14"/>
        <v/>
      </c>
      <c r="AE38" s="18" t="str">
        <f t="shared" si="15"/>
        <v/>
      </c>
      <c r="AF38" s="18" t="str">
        <f t="shared" si="15"/>
        <v/>
      </c>
      <c r="AG38" s="18" t="str">
        <f t="shared" si="15"/>
        <v/>
      </c>
      <c r="AH38" s="18" t="str">
        <f t="shared" si="15"/>
        <v/>
      </c>
      <c r="AI38" s="18" t="str">
        <f t="shared" si="15"/>
        <v/>
      </c>
      <c r="AJ38" s="18" t="str">
        <f t="shared" si="15"/>
        <v/>
      </c>
      <c r="AK38" s="18" t="str">
        <f t="shared" si="15"/>
        <v/>
      </c>
      <c r="AL38" s="18" t="str">
        <f t="shared" si="15"/>
        <v/>
      </c>
      <c r="AM38" s="18" t="str">
        <f t="shared" si="15"/>
        <v/>
      </c>
      <c r="AN38" s="18" t="str">
        <f t="shared" si="15"/>
        <v/>
      </c>
      <c r="AO38" s="18" t="str">
        <f t="shared" si="16"/>
        <v/>
      </c>
      <c r="AP38" s="18" t="str">
        <f t="shared" si="16"/>
        <v/>
      </c>
      <c r="AQ38" s="18" t="str">
        <f t="shared" si="16"/>
        <v/>
      </c>
      <c r="AR38" s="18" t="str">
        <f t="shared" si="16"/>
        <v/>
      </c>
      <c r="AS38" s="18" t="str">
        <f t="shared" si="16"/>
        <v/>
      </c>
      <c r="AT38" s="18" t="str">
        <f t="shared" si="16"/>
        <v/>
      </c>
    </row>
    <row r="39" spans="2:46" ht="18" customHeight="1" x14ac:dyDescent="0.25">
      <c r="B39" s="13"/>
      <c r="C39" s="14"/>
      <c r="D39" s="15"/>
      <c r="E39" s="15"/>
      <c r="F39" s="16"/>
      <c r="G39" s="16"/>
      <c r="H39" s="14"/>
      <c r="I39" s="17" t="str">
        <f t="shared" si="12"/>
        <v/>
      </c>
      <c r="J39" s="13"/>
      <c r="K39" s="18" t="str">
        <f t="shared" si="13"/>
        <v/>
      </c>
      <c r="L39" s="18" t="str">
        <f t="shared" si="13"/>
        <v/>
      </c>
      <c r="M39" s="18" t="str">
        <f t="shared" si="13"/>
        <v/>
      </c>
      <c r="N39" s="18" t="str">
        <f t="shared" si="13"/>
        <v/>
      </c>
      <c r="O39" s="18" t="str">
        <f t="shared" si="13"/>
        <v/>
      </c>
      <c r="P39" s="18" t="str">
        <f t="shared" si="13"/>
        <v/>
      </c>
      <c r="Q39" s="18" t="str">
        <f t="shared" si="13"/>
        <v/>
      </c>
      <c r="R39" s="18" t="str">
        <f t="shared" si="13"/>
        <v/>
      </c>
      <c r="S39" s="18" t="str">
        <f t="shared" si="13"/>
        <v/>
      </c>
      <c r="T39" s="18" t="str">
        <f t="shared" si="13"/>
        <v/>
      </c>
      <c r="U39" s="18" t="str">
        <f t="shared" si="14"/>
        <v/>
      </c>
      <c r="V39" s="18" t="str">
        <f t="shared" si="14"/>
        <v/>
      </c>
      <c r="W39" s="18" t="str">
        <f t="shared" si="14"/>
        <v/>
      </c>
      <c r="X39" s="18" t="str">
        <f t="shared" si="14"/>
        <v/>
      </c>
      <c r="Y39" s="18" t="str">
        <f t="shared" si="14"/>
        <v/>
      </c>
      <c r="Z39" s="18" t="str">
        <f t="shared" si="14"/>
        <v/>
      </c>
      <c r="AA39" s="18" t="str">
        <f t="shared" si="14"/>
        <v/>
      </c>
      <c r="AB39" s="18" t="str">
        <f t="shared" si="14"/>
        <v/>
      </c>
      <c r="AC39" s="18" t="str">
        <f t="shared" si="14"/>
        <v/>
      </c>
      <c r="AD39" s="18" t="str">
        <f t="shared" si="14"/>
        <v/>
      </c>
      <c r="AE39" s="18" t="str">
        <f t="shared" si="15"/>
        <v/>
      </c>
      <c r="AF39" s="18" t="str">
        <f t="shared" si="15"/>
        <v/>
      </c>
      <c r="AG39" s="18" t="str">
        <f t="shared" si="15"/>
        <v/>
      </c>
      <c r="AH39" s="18" t="str">
        <f t="shared" si="15"/>
        <v/>
      </c>
      <c r="AI39" s="18" t="str">
        <f t="shared" si="15"/>
        <v/>
      </c>
      <c r="AJ39" s="18" t="str">
        <f t="shared" si="15"/>
        <v/>
      </c>
      <c r="AK39" s="18" t="str">
        <f t="shared" si="15"/>
        <v/>
      </c>
      <c r="AL39" s="18" t="str">
        <f t="shared" si="15"/>
        <v/>
      </c>
      <c r="AM39" s="18" t="str">
        <f t="shared" si="15"/>
        <v/>
      </c>
      <c r="AN39" s="18" t="str">
        <f t="shared" si="15"/>
        <v/>
      </c>
      <c r="AO39" s="18" t="str">
        <f t="shared" si="16"/>
        <v/>
      </c>
      <c r="AP39" s="18" t="str">
        <f t="shared" si="16"/>
        <v/>
      </c>
      <c r="AQ39" s="18" t="str">
        <f t="shared" si="16"/>
        <v/>
      </c>
      <c r="AR39" s="18" t="str">
        <f t="shared" si="16"/>
        <v/>
      </c>
      <c r="AS39" s="18" t="str">
        <f t="shared" si="16"/>
        <v/>
      </c>
      <c r="AT39" s="18" t="str">
        <f t="shared" si="16"/>
        <v/>
      </c>
    </row>
    <row r="40" spans="2:46" ht="6.75" customHeight="1" x14ac:dyDescent="0.25"/>
    <row r="41" spans="2:46" ht="24" customHeight="1" x14ac:dyDescent="0.25">
      <c r="B41" s="9" t="s">
        <v>43</v>
      </c>
      <c r="C41" s="10" t="s">
        <v>12</v>
      </c>
      <c r="D41" s="11"/>
      <c r="E41" s="10" t="s">
        <v>13</v>
      </c>
      <c r="F41" s="1"/>
      <c r="G41" s="1"/>
      <c r="H41" s="1"/>
      <c r="I41" s="1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</row>
    <row r="42" spans="2:46" ht="18" customHeight="1" x14ac:dyDescent="0.25">
      <c r="B42" s="13"/>
      <c r="C42" s="14"/>
      <c r="D42" s="15" t="s">
        <v>44</v>
      </c>
      <c r="E42" s="15" t="s">
        <v>34</v>
      </c>
      <c r="F42" s="16">
        <v>46388</v>
      </c>
      <c r="G42" s="16">
        <v>46578</v>
      </c>
      <c r="H42" s="14" t="s">
        <v>23</v>
      </c>
      <c r="I42" s="17">
        <f t="shared" ref="I42:I48" si="17">IF($H42="","",IFERROR(INDEX($F$10:$F$50,MATCH($H42,$C$10:$C$50,0)),""))</f>
        <v>46599</v>
      </c>
      <c r="J42" s="13"/>
      <c r="K42" s="18" t="str">
        <f t="shared" ref="K42:T48" si="18">IF(AND($E42="Gate",$F42&gt;=K$8,$F42&lt;DATE(YEAR(K$8),MONTH(K$8)+1,1)),"◆",IF(AND($E42="Milestone",$F42&gt;=K$8,$F42&lt;DATE(YEAR(K$8),MONTH(K$8)+1,1)),"●",IF(AND(ISNUMBER($I42),$I42&gt;=K$8,$I42&lt;DATE(YEAR(K$8),MONTH(K$8)+1,1)),"●","")))</f>
        <v/>
      </c>
      <c r="L42" s="18" t="str">
        <f t="shared" si="18"/>
        <v/>
      </c>
      <c r="M42" s="18" t="str">
        <f t="shared" si="18"/>
        <v/>
      </c>
      <c r="N42" s="18" t="str">
        <f t="shared" si="18"/>
        <v/>
      </c>
      <c r="O42" s="18" t="str">
        <f t="shared" si="18"/>
        <v/>
      </c>
      <c r="P42" s="18" t="str">
        <f t="shared" si="18"/>
        <v/>
      </c>
      <c r="Q42" s="18" t="str">
        <f t="shared" si="18"/>
        <v>●</v>
      </c>
      <c r="R42" s="18" t="str">
        <f t="shared" si="18"/>
        <v/>
      </c>
      <c r="S42" s="18" t="str">
        <f t="shared" si="18"/>
        <v/>
      </c>
      <c r="T42" s="18" t="str">
        <f t="shared" si="18"/>
        <v/>
      </c>
      <c r="U42" s="18" t="str">
        <f t="shared" ref="U42:AD48" si="19">IF(AND($E42="Gate",$F42&gt;=U$8,$F42&lt;DATE(YEAR(U$8),MONTH(U$8)+1,1)),"◆",IF(AND($E42="Milestone",$F42&gt;=U$8,$F42&lt;DATE(YEAR(U$8),MONTH(U$8)+1,1)),"●",IF(AND(ISNUMBER($I42),$I42&gt;=U$8,$I42&lt;DATE(YEAR(U$8),MONTH(U$8)+1,1)),"●","")))</f>
        <v/>
      </c>
      <c r="V42" s="18" t="str">
        <f t="shared" si="19"/>
        <v/>
      </c>
      <c r="W42" s="18" t="str">
        <f t="shared" si="19"/>
        <v/>
      </c>
      <c r="X42" s="18" t="str">
        <f t="shared" si="19"/>
        <v/>
      </c>
      <c r="Y42" s="18" t="str">
        <f t="shared" si="19"/>
        <v/>
      </c>
      <c r="Z42" s="18" t="str">
        <f t="shared" si="19"/>
        <v/>
      </c>
      <c r="AA42" s="18" t="str">
        <f t="shared" si="19"/>
        <v/>
      </c>
      <c r="AB42" s="18" t="str">
        <f t="shared" si="19"/>
        <v/>
      </c>
      <c r="AC42" s="18" t="str">
        <f t="shared" si="19"/>
        <v/>
      </c>
      <c r="AD42" s="18" t="str">
        <f t="shared" si="19"/>
        <v/>
      </c>
      <c r="AE42" s="18" t="str">
        <f t="shared" ref="AE42:AN48" si="20">IF(AND($E42="Gate",$F42&gt;=AE$8,$F42&lt;DATE(YEAR(AE$8),MONTH(AE$8)+1,1)),"◆",IF(AND($E42="Milestone",$F42&gt;=AE$8,$F42&lt;DATE(YEAR(AE$8),MONTH(AE$8)+1,1)),"●",IF(AND(ISNUMBER($I42),$I42&gt;=AE$8,$I42&lt;DATE(YEAR(AE$8),MONTH(AE$8)+1,1)),"●","")))</f>
        <v/>
      </c>
      <c r="AF42" s="18" t="str">
        <f t="shared" si="20"/>
        <v/>
      </c>
      <c r="AG42" s="18" t="str">
        <f t="shared" si="20"/>
        <v/>
      </c>
      <c r="AH42" s="18" t="str">
        <f t="shared" si="20"/>
        <v/>
      </c>
      <c r="AI42" s="18" t="str">
        <f t="shared" si="20"/>
        <v/>
      </c>
      <c r="AJ42" s="18" t="str">
        <f t="shared" si="20"/>
        <v/>
      </c>
      <c r="AK42" s="18" t="str">
        <f t="shared" si="20"/>
        <v/>
      </c>
      <c r="AL42" s="18" t="str">
        <f t="shared" si="20"/>
        <v/>
      </c>
      <c r="AM42" s="18" t="str">
        <f t="shared" si="20"/>
        <v/>
      </c>
      <c r="AN42" s="18" t="str">
        <f t="shared" si="20"/>
        <v/>
      </c>
      <c r="AO42" s="18" t="str">
        <f t="shared" ref="AO42:AT48" si="21">IF(AND($E42="Gate",$F42&gt;=AO$8,$F42&lt;DATE(YEAR(AO$8),MONTH(AO$8)+1,1)),"◆",IF(AND($E42="Milestone",$F42&gt;=AO$8,$F42&lt;DATE(YEAR(AO$8),MONTH(AO$8)+1,1)),"●",IF(AND(ISNUMBER($I42),$I42&gt;=AO$8,$I42&lt;DATE(YEAR(AO$8),MONTH(AO$8)+1,1)),"●","")))</f>
        <v/>
      </c>
      <c r="AP42" s="18" t="str">
        <f t="shared" si="21"/>
        <v/>
      </c>
      <c r="AQ42" s="18" t="str">
        <f t="shared" si="21"/>
        <v/>
      </c>
      <c r="AR42" s="18" t="str">
        <f t="shared" si="21"/>
        <v/>
      </c>
      <c r="AS42" s="18" t="str">
        <f t="shared" si="21"/>
        <v/>
      </c>
      <c r="AT42" s="18" t="str">
        <f t="shared" si="21"/>
        <v/>
      </c>
    </row>
    <row r="43" spans="2:46" ht="18" customHeight="1" x14ac:dyDescent="0.25">
      <c r="B43" s="13"/>
      <c r="C43" s="14"/>
      <c r="D43" s="15" t="s">
        <v>45</v>
      </c>
      <c r="E43" s="15" t="s">
        <v>34</v>
      </c>
      <c r="F43" s="16">
        <v>46600</v>
      </c>
      <c r="G43" s="16">
        <v>46853</v>
      </c>
      <c r="H43" s="14" t="s">
        <v>26</v>
      </c>
      <c r="I43" s="17">
        <f t="shared" si="17"/>
        <v>46858</v>
      </c>
      <c r="J43" s="13"/>
      <c r="K43" s="18" t="str">
        <f t="shared" si="18"/>
        <v/>
      </c>
      <c r="L43" s="18" t="str">
        <f t="shared" si="18"/>
        <v/>
      </c>
      <c r="M43" s="18" t="str">
        <f t="shared" si="18"/>
        <v/>
      </c>
      <c r="N43" s="18" t="str">
        <f t="shared" si="18"/>
        <v/>
      </c>
      <c r="O43" s="18" t="str">
        <f t="shared" si="18"/>
        <v/>
      </c>
      <c r="P43" s="18" t="str">
        <f t="shared" si="18"/>
        <v/>
      </c>
      <c r="Q43" s="18" t="str">
        <f t="shared" si="18"/>
        <v/>
      </c>
      <c r="R43" s="18" t="str">
        <f t="shared" si="18"/>
        <v/>
      </c>
      <c r="S43" s="18" t="str">
        <f t="shared" si="18"/>
        <v/>
      </c>
      <c r="T43" s="18" t="str">
        <f t="shared" si="18"/>
        <v/>
      </c>
      <c r="U43" s="18" t="str">
        <f t="shared" si="19"/>
        <v/>
      </c>
      <c r="V43" s="18" t="str">
        <f t="shared" si="19"/>
        <v/>
      </c>
      <c r="W43" s="18" t="str">
        <f t="shared" si="19"/>
        <v/>
      </c>
      <c r="X43" s="18" t="str">
        <f t="shared" si="19"/>
        <v/>
      </c>
      <c r="Y43" s="18" t="str">
        <f t="shared" si="19"/>
        <v/>
      </c>
      <c r="Z43" s="18" t="str">
        <f t="shared" si="19"/>
        <v>●</v>
      </c>
      <c r="AA43" s="18" t="str">
        <f t="shared" si="19"/>
        <v/>
      </c>
      <c r="AB43" s="18" t="str">
        <f t="shared" si="19"/>
        <v/>
      </c>
      <c r="AC43" s="18" t="str">
        <f t="shared" si="19"/>
        <v/>
      </c>
      <c r="AD43" s="18" t="str">
        <f t="shared" si="19"/>
        <v/>
      </c>
      <c r="AE43" s="18" t="str">
        <f t="shared" si="20"/>
        <v/>
      </c>
      <c r="AF43" s="18" t="str">
        <f t="shared" si="20"/>
        <v/>
      </c>
      <c r="AG43" s="18" t="str">
        <f t="shared" si="20"/>
        <v/>
      </c>
      <c r="AH43" s="18" t="str">
        <f t="shared" si="20"/>
        <v/>
      </c>
      <c r="AI43" s="18" t="str">
        <f t="shared" si="20"/>
        <v/>
      </c>
      <c r="AJ43" s="18" t="str">
        <f t="shared" si="20"/>
        <v/>
      </c>
      <c r="AK43" s="18" t="str">
        <f t="shared" si="20"/>
        <v/>
      </c>
      <c r="AL43" s="18" t="str">
        <f t="shared" si="20"/>
        <v/>
      </c>
      <c r="AM43" s="18" t="str">
        <f t="shared" si="20"/>
        <v/>
      </c>
      <c r="AN43" s="18" t="str">
        <f t="shared" si="20"/>
        <v/>
      </c>
      <c r="AO43" s="18" t="str">
        <f t="shared" si="21"/>
        <v/>
      </c>
      <c r="AP43" s="18" t="str">
        <f t="shared" si="21"/>
        <v/>
      </c>
      <c r="AQ43" s="18" t="str">
        <f t="shared" si="21"/>
        <v/>
      </c>
      <c r="AR43" s="18" t="str">
        <f t="shared" si="21"/>
        <v/>
      </c>
      <c r="AS43" s="18" t="str">
        <f t="shared" si="21"/>
        <v/>
      </c>
      <c r="AT43" s="18" t="str">
        <f t="shared" si="21"/>
        <v/>
      </c>
    </row>
    <row r="44" spans="2:46" ht="18" customHeight="1" x14ac:dyDescent="0.25">
      <c r="B44" s="13"/>
      <c r="C44" s="14"/>
      <c r="D44" s="15" t="s">
        <v>46</v>
      </c>
      <c r="E44" s="15" t="s">
        <v>34</v>
      </c>
      <c r="F44" s="16">
        <v>46859</v>
      </c>
      <c r="G44" s="16">
        <v>47097</v>
      </c>
      <c r="H44" s="14" t="s">
        <v>28</v>
      </c>
      <c r="I44" s="17">
        <f t="shared" si="17"/>
        <v>47118</v>
      </c>
      <c r="J44" s="13"/>
      <c r="K44" s="18" t="str">
        <f t="shared" si="18"/>
        <v/>
      </c>
      <c r="L44" s="18" t="str">
        <f t="shared" si="18"/>
        <v/>
      </c>
      <c r="M44" s="18" t="str">
        <f t="shared" si="18"/>
        <v/>
      </c>
      <c r="N44" s="18" t="str">
        <f t="shared" si="18"/>
        <v/>
      </c>
      <c r="O44" s="18" t="str">
        <f t="shared" si="18"/>
        <v/>
      </c>
      <c r="P44" s="18" t="str">
        <f t="shared" si="18"/>
        <v/>
      </c>
      <c r="Q44" s="18" t="str">
        <f t="shared" si="18"/>
        <v/>
      </c>
      <c r="R44" s="18" t="str">
        <f t="shared" si="18"/>
        <v/>
      </c>
      <c r="S44" s="18" t="str">
        <f t="shared" si="18"/>
        <v/>
      </c>
      <c r="T44" s="18" t="str">
        <f t="shared" si="18"/>
        <v/>
      </c>
      <c r="U44" s="18" t="str">
        <f t="shared" si="19"/>
        <v/>
      </c>
      <c r="V44" s="18" t="str">
        <f t="shared" si="19"/>
        <v/>
      </c>
      <c r="W44" s="18" t="str">
        <f t="shared" si="19"/>
        <v/>
      </c>
      <c r="X44" s="18" t="str">
        <f t="shared" si="19"/>
        <v/>
      </c>
      <c r="Y44" s="18" t="str">
        <f t="shared" si="19"/>
        <v/>
      </c>
      <c r="Z44" s="18" t="str">
        <f t="shared" si="19"/>
        <v/>
      </c>
      <c r="AA44" s="18" t="str">
        <f t="shared" si="19"/>
        <v/>
      </c>
      <c r="AB44" s="18" t="str">
        <f t="shared" si="19"/>
        <v/>
      </c>
      <c r="AC44" s="18" t="str">
        <f t="shared" si="19"/>
        <v/>
      </c>
      <c r="AD44" s="18" t="str">
        <f t="shared" si="19"/>
        <v/>
      </c>
      <c r="AE44" s="18" t="str">
        <f t="shared" si="20"/>
        <v/>
      </c>
      <c r="AF44" s="18" t="str">
        <f t="shared" si="20"/>
        <v/>
      </c>
      <c r="AG44" s="18" t="str">
        <f t="shared" si="20"/>
        <v/>
      </c>
      <c r="AH44" s="18" t="str">
        <f t="shared" si="20"/>
        <v>●</v>
      </c>
      <c r="AI44" s="18" t="str">
        <f t="shared" si="20"/>
        <v/>
      </c>
      <c r="AJ44" s="18" t="str">
        <f t="shared" si="20"/>
        <v/>
      </c>
      <c r="AK44" s="18" t="str">
        <f t="shared" si="20"/>
        <v/>
      </c>
      <c r="AL44" s="18" t="str">
        <f t="shared" si="20"/>
        <v/>
      </c>
      <c r="AM44" s="18" t="str">
        <f t="shared" si="20"/>
        <v/>
      </c>
      <c r="AN44" s="18" t="str">
        <f t="shared" si="20"/>
        <v/>
      </c>
      <c r="AO44" s="18" t="str">
        <f t="shared" si="21"/>
        <v/>
      </c>
      <c r="AP44" s="18" t="str">
        <f t="shared" si="21"/>
        <v/>
      </c>
      <c r="AQ44" s="18" t="str">
        <f t="shared" si="21"/>
        <v/>
      </c>
      <c r="AR44" s="18" t="str">
        <f t="shared" si="21"/>
        <v/>
      </c>
      <c r="AS44" s="18" t="str">
        <f t="shared" si="21"/>
        <v/>
      </c>
      <c r="AT44" s="18" t="str">
        <f t="shared" si="21"/>
        <v/>
      </c>
    </row>
    <row r="45" spans="2:46" ht="18" customHeight="1" x14ac:dyDescent="0.25">
      <c r="B45" s="13"/>
      <c r="C45" s="14"/>
      <c r="D45" s="15" t="s">
        <v>47</v>
      </c>
      <c r="E45" s="15" t="s">
        <v>34</v>
      </c>
      <c r="F45" s="16">
        <v>46859</v>
      </c>
      <c r="G45" s="16">
        <v>47097</v>
      </c>
      <c r="H45" s="14" t="s">
        <v>28</v>
      </c>
      <c r="I45" s="17">
        <f t="shared" si="17"/>
        <v>47118</v>
      </c>
      <c r="J45" s="13"/>
      <c r="K45" s="18" t="str">
        <f t="shared" si="18"/>
        <v/>
      </c>
      <c r="L45" s="18" t="str">
        <f t="shared" si="18"/>
        <v/>
      </c>
      <c r="M45" s="18" t="str">
        <f t="shared" si="18"/>
        <v/>
      </c>
      <c r="N45" s="18" t="str">
        <f t="shared" si="18"/>
        <v/>
      </c>
      <c r="O45" s="18" t="str">
        <f t="shared" si="18"/>
        <v/>
      </c>
      <c r="P45" s="18" t="str">
        <f t="shared" si="18"/>
        <v/>
      </c>
      <c r="Q45" s="18" t="str">
        <f t="shared" si="18"/>
        <v/>
      </c>
      <c r="R45" s="18" t="str">
        <f t="shared" si="18"/>
        <v/>
      </c>
      <c r="S45" s="18" t="str">
        <f t="shared" si="18"/>
        <v/>
      </c>
      <c r="T45" s="18" t="str">
        <f t="shared" si="18"/>
        <v/>
      </c>
      <c r="U45" s="18" t="str">
        <f t="shared" si="19"/>
        <v/>
      </c>
      <c r="V45" s="18" t="str">
        <f t="shared" si="19"/>
        <v/>
      </c>
      <c r="W45" s="18" t="str">
        <f t="shared" si="19"/>
        <v/>
      </c>
      <c r="X45" s="18" t="str">
        <f t="shared" si="19"/>
        <v/>
      </c>
      <c r="Y45" s="18" t="str">
        <f t="shared" si="19"/>
        <v/>
      </c>
      <c r="Z45" s="18" t="str">
        <f t="shared" si="19"/>
        <v/>
      </c>
      <c r="AA45" s="18" t="str">
        <f t="shared" si="19"/>
        <v/>
      </c>
      <c r="AB45" s="18" t="str">
        <f t="shared" si="19"/>
        <v/>
      </c>
      <c r="AC45" s="18" t="str">
        <f t="shared" si="19"/>
        <v/>
      </c>
      <c r="AD45" s="18" t="str">
        <f t="shared" si="19"/>
        <v/>
      </c>
      <c r="AE45" s="18" t="str">
        <f t="shared" si="20"/>
        <v/>
      </c>
      <c r="AF45" s="18" t="str">
        <f t="shared" si="20"/>
        <v/>
      </c>
      <c r="AG45" s="18" t="str">
        <f t="shared" si="20"/>
        <v/>
      </c>
      <c r="AH45" s="18" t="str">
        <f t="shared" si="20"/>
        <v>●</v>
      </c>
      <c r="AI45" s="18" t="str">
        <f t="shared" si="20"/>
        <v/>
      </c>
      <c r="AJ45" s="18" t="str">
        <f t="shared" si="20"/>
        <v/>
      </c>
      <c r="AK45" s="18" t="str">
        <f t="shared" si="20"/>
        <v/>
      </c>
      <c r="AL45" s="18" t="str">
        <f t="shared" si="20"/>
        <v/>
      </c>
      <c r="AM45" s="18" t="str">
        <f t="shared" si="20"/>
        <v/>
      </c>
      <c r="AN45" s="18" t="str">
        <f t="shared" si="20"/>
        <v/>
      </c>
      <c r="AO45" s="18" t="str">
        <f t="shared" si="21"/>
        <v/>
      </c>
      <c r="AP45" s="18" t="str">
        <f t="shared" si="21"/>
        <v/>
      </c>
      <c r="AQ45" s="18" t="str">
        <f t="shared" si="21"/>
        <v/>
      </c>
      <c r="AR45" s="18" t="str">
        <f t="shared" si="21"/>
        <v/>
      </c>
      <c r="AS45" s="18" t="str">
        <f t="shared" si="21"/>
        <v/>
      </c>
      <c r="AT45" s="18" t="str">
        <f t="shared" si="21"/>
        <v/>
      </c>
    </row>
    <row r="46" spans="2:46" ht="18" customHeight="1" x14ac:dyDescent="0.25">
      <c r="B46" s="13"/>
      <c r="C46" s="14"/>
      <c r="D46" s="15" t="s">
        <v>48</v>
      </c>
      <c r="E46" s="15" t="s">
        <v>34</v>
      </c>
      <c r="F46" s="16">
        <v>47119</v>
      </c>
      <c r="G46" s="16">
        <v>47279</v>
      </c>
      <c r="H46" s="14" t="s">
        <v>30</v>
      </c>
      <c r="I46" s="17">
        <f t="shared" si="17"/>
        <v>47299</v>
      </c>
      <c r="J46" s="13"/>
      <c r="K46" s="18" t="str">
        <f t="shared" si="18"/>
        <v/>
      </c>
      <c r="L46" s="18" t="str">
        <f t="shared" si="18"/>
        <v/>
      </c>
      <c r="M46" s="18" t="str">
        <f t="shared" si="18"/>
        <v/>
      </c>
      <c r="N46" s="18" t="str">
        <f t="shared" si="18"/>
        <v/>
      </c>
      <c r="O46" s="18" t="str">
        <f t="shared" si="18"/>
        <v/>
      </c>
      <c r="P46" s="18" t="str">
        <f t="shared" si="18"/>
        <v/>
      </c>
      <c r="Q46" s="18" t="str">
        <f t="shared" si="18"/>
        <v/>
      </c>
      <c r="R46" s="18" t="str">
        <f t="shared" si="18"/>
        <v/>
      </c>
      <c r="S46" s="18" t="str">
        <f t="shared" si="18"/>
        <v/>
      </c>
      <c r="T46" s="18" t="str">
        <f t="shared" si="18"/>
        <v/>
      </c>
      <c r="U46" s="18" t="str">
        <f t="shared" si="19"/>
        <v/>
      </c>
      <c r="V46" s="18" t="str">
        <f t="shared" si="19"/>
        <v/>
      </c>
      <c r="W46" s="18" t="str">
        <f t="shared" si="19"/>
        <v/>
      </c>
      <c r="X46" s="18" t="str">
        <f t="shared" si="19"/>
        <v/>
      </c>
      <c r="Y46" s="18" t="str">
        <f t="shared" si="19"/>
        <v/>
      </c>
      <c r="Z46" s="18" t="str">
        <f t="shared" si="19"/>
        <v/>
      </c>
      <c r="AA46" s="18" t="str">
        <f t="shared" si="19"/>
        <v/>
      </c>
      <c r="AB46" s="18" t="str">
        <f t="shared" si="19"/>
        <v/>
      </c>
      <c r="AC46" s="18" t="str">
        <f t="shared" si="19"/>
        <v/>
      </c>
      <c r="AD46" s="18" t="str">
        <f t="shared" si="19"/>
        <v/>
      </c>
      <c r="AE46" s="18" t="str">
        <f t="shared" si="20"/>
        <v/>
      </c>
      <c r="AF46" s="18" t="str">
        <f t="shared" si="20"/>
        <v/>
      </c>
      <c r="AG46" s="18" t="str">
        <f t="shared" si="20"/>
        <v/>
      </c>
      <c r="AH46" s="18" t="str">
        <f t="shared" si="20"/>
        <v/>
      </c>
      <c r="AI46" s="18" t="str">
        <f t="shared" si="20"/>
        <v/>
      </c>
      <c r="AJ46" s="18" t="str">
        <f t="shared" si="20"/>
        <v/>
      </c>
      <c r="AK46" s="18" t="str">
        <f t="shared" si="20"/>
        <v/>
      </c>
      <c r="AL46" s="18" t="str">
        <f t="shared" si="20"/>
        <v/>
      </c>
      <c r="AM46" s="18" t="str">
        <f t="shared" si="20"/>
        <v/>
      </c>
      <c r="AN46" s="18" t="str">
        <f t="shared" si="20"/>
        <v>●</v>
      </c>
      <c r="AO46" s="18" t="str">
        <f t="shared" si="21"/>
        <v/>
      </c>
      <c r="AP46" s="18" t="str">
        <f t="shared" si="21"/>
        <v/>
      </c>
      <c r="AQ46" s="18" t="str">
        <f t="shared" si="21"/>
        <v/>
      </c>
      <c r="AR46" s="18" t="str">
        <f t="shared" si="21"/>
        <v/>
      </c>
      <c r="AS46" s="18" t="str">
        <f t="shared" si="21"/>
        <v/>
      </c>
      <c r="AT46" s="18" t="str">
        <f t="shared" si="21"/>
        <v/>
      </c>
    </row>
    <row r="47" spans="2:46" ht="18" customHeight="1" x14ac:dyDescent="0.25">
      <c r="B47" s="13"/>
      <c r="C47" s="14"/>
      <c r="D47" s="15"/>
      <c r="E47" s="15"/>
      <c r="F47" s="16"/>
      <c r="G47" s="16"/>
      <c r="H47" s="14"/>
      <c r="I47" s="17" t="str">
        <f t="shared" si="17"/>
        <v/>
      </c>
      <c r="J47" s="13"/>
      <c r="K47" s="18" t="str">
        <f t="shared" si="18"/>
        <v/>
      </c>
      <c r="L47" s="18" t="str">
        <f t="shared" si="18"/>
        <v/>
      </c>
      <c r="M47" s="18" t="str">
        <f t="shared" si="18"/>
        <v/>
      </c>
      <c r="N47" s="18" t="str">
        <f t="shared" si="18"/>
        <v/>
      </c>
      <c r="O47" s="18" t="str">
        <f t="shared" si="18"/>
        <v/>
      </c>
      <c r="P47" s="18" t="str">
        <f t="shared" si="18"/>
        <v/>
      </c>
      <c r="Q47" s="18" t="str">
        <f t="shared" si="18"/>
        <v/>
      </c>
      <c r="R47" s="18" t="str">
        <f t="shared" si="18"/>
        <v/>
      </c>
      <c r="S47" s="18" t="str">
        <f t="shared" si="18"/>
        <v/>
      </c>
      <c r="T47" s="18" t="str">
        <f t="shared" si="18"/>
        <v/>
      </c>
      <c r="U47" s="18" t="str">
        <f t="shared" si="19"/>
        <v/>
      </c>
      <c r="V47" s="18" t="str">
        <f t="shared" si="19"/>
        <v/>
      </c>
      <c r="W47" s="18" t="str">
        <f t="shared" si="19"/>
        <v/>
      </c>
      <c r="X47" s="18" t="str">
        <f t="shared" si="19"/>
        <v/>
      </c>
      <c r="Y47" s="18" t="str">
        <f t="shared" si="19"/>
        <v/>
      </c>
      <c r="Z47" s="18" t="str">
        <f t="shared" si="19"/>
        <v/>
      </c>
      <c r="AA47" s="18" t="str">
        <f t="shared" si="19"/>
        <v/>
      </c>
      <c r="AB47" s="18" t="str">
        <f t="shared" si="19"/>
        <v/>
      </c>
      <c r="AC47" s="18" t="str">
        <f t="shared" si="19"/>
        <v/>
      </c>
      <c r="AD47" s="18" t="str">
        <f t="shared" si="19"/>
        <v/>
      </c>
      <c r="AE47" s="18" t="str">
        <f t="shared" si="20"/>
        <v/>
      </c>
      <c r="AF47" s="18" t="str">
        <f t="shared" si="20"/>
        <v/>
      </c>
      <c r="AG47" s="18" t="str">
        <f t="shared" si="20"/>
        <v/>
      </c>
      <c r="AH47" s="18" t="str">
        <f t="shared" si="20"/>
        <v/>
      </c>
      <c r="AI47" s="18" t="str">
        <f t="shared" si="20"/>
        <v/>
      </c>
      <c r="AJ47" s="18" t="str">
        <f t="shared" si="20"/>
        <v/>
      </c>
      <c r="AK47" s="18" t="str">
        <f t="shared" si="20"/>
        <v/>
      </c>
      <c r="AL47" s="18" t="str">
        <f t="shared" si="20"/>
        <v/>
      </c>
      <c r="AM47" s="18" t="str">
        <f t="shared" si="20"/>
        <v/>
      </c>
      <c r="AN47" s="18" t="str">
        <f t="shared" si="20"/>
        <v/>
      </c>
      <c r="AO47" s="18" t="str">
        <f t="shared" si="21"/>
        <v/>
      </c>
      <c r="AP47" s="18" t="str">
        <f t="shared" si="21"/>
        <v/>
      </c>
      <c r="AQ47" s="18" t="str">
        <f t="shared" si="21"/>
        <v/>
      </c>
      <c r="AR47" s="18" t="str">
        <f t="shared" si="21"/>
        <v/>
      </c>
      <c r="AS47" s="18" t="str">
        <f t="shared" si="21"/>
        <v/>
      </c>
      <c r="AT47" s="18" t="str">
        <f t="shared" si="21"/>
        <v/>
      </c>
    </row>
    <row r="48" spans="2:46" ht="18" customHeight="1" x14ac:dyDescent="0.25">
      <c r="B48" s="13"/>
      <c r="C48" s="14"/>
      <c r="D48" s="15"/>
      <c r="E48" s="15"/>
      <c r="F48" s="16"/>
      <c r="G48" s="16"/>
      <c r="H48" s="14"/>
      <c r="I48" s="17" t="str">
        <f t="shared" si="17"/>
        <v/>
      </c>
      <c r="J48" s="13"/>
      <c r="K48" s="18" t="str">
        <f t="shared" si="18"/>
        <v/>
      </c>
      <c r="L48" s="18" t="str">
        <f t="shared" si="18"/>
        <v/>
      </c>
      <c r="M48" s="18" t="str">
        <f t="shared" si="18"/>
        <v/>
      </c>
      <c r="N48" s="18" t="str">
        <f t="shared" si="18"/>
        <v/>
      </c>
      <c r="O48" s="18" t="str">
        <f t="shared" si="18"/>
        <v/>
      </c>
      <c r="P48" s="18" t="str">
        <f t="shared" si="18"/>
        <v/>
      </c>
      <c r="Q48" s="18" t="str">
        <f t="shared" si="18"/>
        <v/>
      </c>
      <c r="R48" s="18" t="str">
        <f t="shared" si="18"/>
        <v/>
      </c>
      <c r="S48" s="18" t="str">
        <f t="shared" si="18"/>
        <v/>
      </c>
      <c r="T48" s="18" t="str">
        <f t="shared" si="18"/>
        <v/>
      </c>
      <c r="U48" s="18" t="str">
        <f t="shared" si="19"/>
        <v/>
      </c>
      <c r="V48" s="18" t="str">
        <f t="shared" si="19"/>
        <v/>
      </c>
      <c r="W48" s="18" t="str">
        <f t="shared" si="19"/>
        <v/>
      </c>
      <c r="X48" s="18" t="str">
        <f t="shared" si="19"/>
        <v/>
      </c>
      <c r="Y48" s="18" t="str">
        <f t="shared" si="19"/>
        <v/>
      </c>
      <c r="Z48" s="18" t="str">
        <f t="shared" si="19"/>
        <v/>
      </c>
      <c r="AA48" s="18" t="str">
        <f t="shared" si="19"/>
        <v/>
      </c>
      <c r="AB48" s="18" t="str">
        <f t="shared" si="19"/>
        <v/>
      </c>
      <c r="AC48" s="18" t="str">
        <f t="shared" si="19"/>
        <v/>
      </c>
      <c r="AD48" s="18" t="str">
        <f t="shared" si="19"/>
        <v/>
      </c>
      <c r="AE48" s="18" t="str">
        <f t="shared" si="20"/>
        <v/>
      </c>
      <c r="AF48" s="18" t="str">
        <f t="shared" si="20"/>
        <v/>
      </c>
      <c r="AG48" s="18" t="str">
        <f t="shared" si="20"/>
        <v/>
      </c>
      <c r="AH48" s="18" t="str">
        <f t="shared" si="20"/>
        <v/>
      </c>
      <c r="AI48" s="18" t="str">
        <f t="shared" si="20"/>
        <v/>
      </c>
      <c r="AJ48" s="18" t="str">
        <f t="shared" si="20"/>
        <v/>
      </c>
      <c r="AK48" s="18" t="str">
        <f t="shared" si="20"/>
        <v/>
      </c>
      <c r="AL48" s="18" t="str">
        <f t="shared" si="20"/>
        <v/>
      </c>
      <c r="AM48" s="18" t="str">
        <f t="shared" si="20"/>
        <v/>
      </c>
      <c r="AN48" s="18" t="str">
        <f t="shared" si="20"/>
        <v/>
      </c>
      <c r="AO48" s="18" t="str">
        <f t="shared" si="21"/>
        <v/>
      </c>
      <c r="AP48" s="18" t="str">
        <f t="shared" si="21"/>
        <v/>
      </c>
      <c r="AQ48" s="18" t="str">
        <f t="shared" si="21"/>
        <v/>
      </c>
      <c r="AR48" s="18" t="str">
        <f t="shared" si="21"/>
        <v/>
      </c>
      <c r="AS48" s="18" t="str">
        <f t="shared" si="21"/>
        <v/>
      </c>
      <c r="AT48" s="18" t="str">
        <f t="shared" si="21"/>
        <v/>
      </c>
    </row>
    <row r="49" spans="11:46" ht="6.75" customHeight="1" x14ac:dyDescent="0.25"/>
    <row r="50" spans="11:46" ht="18" customHeight="1" x14ac:dyDescent="0.25">
      <c r="K50" s="19" t="str">
        <f t="shared" ref="K50:AT50" si="22">IF(COUNTIFS($E$10:$E$50,"Gate",$F$10:$F$50,"&gt;="&amp;K$8,$F$10:$F$50,"&lt;"&amp;DATE(YEAR(K$8),MONTH(K$8)+1,1))&gt;0,INDEX($C$10:$C$50,SUMPRODUCT(MAX(($E$10:$E$50="Gate")*($F$10:$F$50&gt;=K$8)*($F$10:$F$50&lt;DATE(YEAR(K$8),MONTH(K$8)+1,1))*(ROW($E$10:$E$50)-9)))),"")</f>
        <v/>
      </c>
      <c r="L50" s="19" t="str">
        <f t="shared" si="22"/>
        <v/>
      </c>
      <c r="M50" s="19" t="str">
        <f t="shared" si="22"/>
        <v/>
      </c>
      <c r="N50" s="19" t="str">
        <f t="shared" si="22"/>
        <v/>
      </c>
      <c r="O50" s="19" t="str">
        <f t="shared" si="22"/>
        <v/>
      </c>
      <c r="P50" s="19" t="str">
        <f t="shared" si="22"/>
        <v/>
      </c>
      <c r="Q50" s="19" t="str">
        <f t="shared" si="22"/>
        <v>G1</v>
      </c>
      <c r="R50" s="19" t="str">
        <f t="shared" si="22"/>
        <v/>
      </c>
      <c r="S50" s="19" t="str">
        <f t="shared" si="22"/>
        <v/>
      </c>
      <c r="T50" s="19" t="str">
        <f t="shared" si="22"/>
        <v/>
      </c>
      <c r="U50" s="19" t="str">
        <f t="shared" si="22"/>
        <v/>
      </c>
      <c r="V50" s="19" t="str">
        <f t="shared" si="22"/>
        <v/>
      </c>
      <c r="W50" s="19" t="str">
        <f t="shared" si="22"/>
        <v/>
      </c>
      <c r="X50" s="19" t="str">
        <f t="shared" si="22"/>
        <v/>
      </c>
      <c r="Y50" s="19" t="str">
        <f t="shared" si="22"/>
        <v/>
      </c>
      <c r="Z50" s="19" t="str">
        <f t="shared" si="22"/>
        <v>G2</v>
      </c>
      <c r="AA50" s="19" t="str">
        <f t="shared" si="22"/>
        <v/>
      </c>
      <c r="AB50" s="19" t="str">
        <f t="shared" si="22"/>
        <v/>
      </c>
      <c r="AC50" s="19" t="str">
        <f t="shared" si="22"/>
        <v/>
      </c>
      <c r="AD50" s="19" t="str">
        <f t="shared" si="22"/>
        <v/>
      </c>
      <c r="AE50" s="19" t="str">
        <f t="shared" si="22"/>
        <v/>
      </c>
      <c r="AF50" s="19" t="str">
        <f t="shared" si="22"/>
        <v/>
      </c>
      <c r="AG50" s="19" t="str">
        <f t="shared" si="22"/>
        <v/>
      </c>
      <c r="AH50" s="19" t="str">
        <f t="shared" si="22"/>
        <v>G3</v>
      </c>
      <c r="AI50" s="19" t="str">
        <f t="shared" si="22"/>
        <v/>
      </c>
      <c r="AJ50" s="19" t="str">
        <f t="shared" si="22"/>
        <v/>
      </c>
      <c r="AK50" s="19" t="str">
        <f t="shared" si="22"/>
        <v/>
      </c>
      <c r="AL50" s="19" t="str">
        <f t="shared" si="22"/>
        <v/>
      </c>
      <c r="AM50" s="19" t="str">
        <f t="shared" si="22"/>
        <v/>
      </c>
      <c r="AN50" s="19" t="str">
        <f t="shared" si="22"/>
        <v>G4</v>
      </c>
      <c r="AO50" s="19" t="str">
        <f t="shared" si="22"/>
        <v/>
      </c>
      <c r="AP50" s="19" t="str">
        <f t="shared" si="22"/>
        <v/>
      </c>
      <c r="AQ50" s="19" t="str">
        <f t="shared" si="22"/>
        <v/>
      </c>
      <c r="AR50" s="19" t="str">
        <f t="shared" si="22"/>
        <v/>
      </c>
      <c r="AS50" s="19" t="str">
        <f t="shared" si="22"/>
        <v/>
      </c>
      <c r="AT50" s="19" t="str">
        <f t="shared" si="22"/>
        <v/>
      </c>
    </row>
  </sheetData>
  <mergeCells count="7">
    <mergeCell ref="F33:I33"/>
    <mergeCell ref="F41:I41"/>
    <mergeCell ref="K6:V6"/>
    <mergeCell ref="W6:AH6"/>
    <mergeCell ref="AI6:AT6"/>
    <mergeCell ref="F10:I10"/>
    <mergeCell ref="F25:I25"/>
  </mergeCells>
  <conditionalFormatting sqref="K7:AT49">
    <cfRule type="expression" dxfId="17" priority="7">
      <formula>COUNTIFS($E$10:$E$50,"Gate",$F$10:$F$50,"&gt;="&amp;K$8,$F$10:$F$50,"&lt;"&amp;DATE(YEAR(K$8),MONTH(K$8)+1,1))&gt;0</formula>
    </cfRule>
  </conditionalFormatting>
  <conditionalFormatting sqref="K10:AT23">
    <cfRule type="expression" dxfId="16" priority="2">
      <formula>AND(OR($E10="Phase",$E10="Task"),K$8+14&gt;=$F10,K$8+14&lt;=$G10)</formula>
    </cfRule>
  </conditionalFormatting>
  <conditionalFormatting sqref="K10:AT48">
    <cfRule type="expression" dxfId="15" priority="6">
      <formula>$E10="Gate"</formula>
    </cfRule>
  </conditionalFormatting>
  <conditionalFormatting sqref="K25:AT31">
    <cfRule type="expression" dxfId="14" priority="3">
      <formula>AND(OR($E25="Phase",$E25="Task"),K$8+14&gt;=$F25,K$8+14&lt;=$G25)</formula>
    </cfRule>
  </conditionalFormatting>
  <conditionalFormatting sqref="K33:AT39">
    <cfRule type="expression" dxfId="13" priority="4">
      <formula>AND(OR($E33="Phase",$E33="Task"),K$8+14&gt;=$F33,K$8+14&lt;=$G33)</formula>
    </cfRule>
  </conditionalFormatting>
  <conditionalFormatting sqref="K41:AT48">
    <cfRule type="expression" dxfId="12" priority="5">
      <formula>AND(OR($E41="Phase",$E41="Task"),K$8+14&gt;=$F41,K$8+14&lt;=$G41)</formula>
    </cfRule>
  </conditionalFormatting>
  <conditionalFormatting sqref="K50:AT50">
    <cfRule type="expression" dxfId="11" priority="8">
      <formula>K50&lt;&gt;""</formula>
    </cfRule>
  </conditionalFormatting>
  <dataValidations count="2">
    <dataValidation type="list" allowBlank="1" showErrorMessage="1" errorTitle="Type" error="Choose a type from the list." sqref="E11:E23 E26:E31 E34:E39 E42:E48" xr:uid="{00000000-0002-0000-0000-000000000000}">
      <formula1>"Phase,Task,Milestone,Gate"</formula1>
      <formula2>0</formula2>
    </dataValidation>
    <dataValidation type="list" allowBlank="1" sqref="H11:H23 H26:H31 H34:H39 H42:H48" xr:uid="{00000000-0002-0000-0000-000001000000}">
      <formula1>"G1,G2,G3,G4"</formula1>
      <formula2>0</formula2>
    </dataValidation>
  </dataValidations>
  <printOptions horizontalCentered="1"/>
  <pageMargins left="0.75" right="0.75" top="1" bottom="1" header="0.511811023622047" footer="0.511811023622047"/>
  <pageSetup paperSize="8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A194-7DF8-47D5-98FC-217E117488E5}">
  <sheetPr>
    <pageSetUpPr fitToPage="1"/>
  </sheetPr>
  <dimension ref="B1:BK44"/>
  <sheetViews>
    <sheetView showGridLines="0" zoomScale="85" zoomScaleNormal="85"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BO27" sqref="BO27"/>
    </sheetView>
  </sheetViews>
  <sheetFormatPr baseColWidth="10" defaultColWidth="8.7109375" defaultRowHeight="15" x14ac:dyDescent="0.25"/>
  <cols>
    <col min="1" max="1" width="2" customWidth="1"/>
    <col min="2" max="2" width="15" customWidth="1"/>
    <col min="3" max="3" width="8" customWidth="1"/>
    <col min="4" max="4" width="38" customWidth="1"/>
    <col min="5" max="5" width="12" customWidth="1"/>
    <col min="6" max="7" width="13.42578125" customWidth="1"/>
    <col min="8" max="8" width="1.5703125" customWidth="1"/>
    <col min="9" max="63" width="2.5703125" customWidth="1"/>
  </cols>
  <sheetData>
    <row r="1" spans="2:60" ht="9.75" customHeight="1" x14ac:dyDescent="0.25"/>
    <row r="2" spans="2:60" ht="36" customHeight="1" x14ac:dyDescent="0.25">
      <c r="B2" s="3" t="s">
        <v>95</v>
      </c>
    </row>
    <row r="3" spans="2:60" x14ac:dyDescent="0.25">
      <c r="B3" s="4" t="s">
        <v>94</v>
      </c>
    </row>
    <row r="4" spans="2:60" ht="19.5" customHeight="1" x14ac:dyDescent="0.25">
      <c r="B4" s="5" t="s">
        <v>93</v>
      </c>
      <c r="D4" s="6">
        <v>46388</v>
      </c>
    </row>
    <row r="5" spans="2:60" ht="9.75" customHeight="1" x14ac:dyDescent="0.25"/>
    <row r="6" spans="2:60" ht="21.75" customHeight="1" x14ac:dyDescent="0.25">
      <c r="B6" s="30" t="s">
        <v>92</v>
      </c>
      <c r="C6" s="30" t="s">
        <v>4</v>
      </c>
      <c r="D6" s="30" t="s">
        <v>5</v>
      </c>
      <c r="E6" s="30" t="s">
        <v>6</v>
      </c>
      <c r="F6" s="30" t="s">
        <v>7</v>
      </c>
      <c r="G6" s="30" t="s">
        <v>8</v>
      </c>
      <c r="I6" s="29" t="s">
        <v>91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 t="s">
        <v>90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 t="s">
        <v>89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 t="s">
        <v>88</v>
      </c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2:60" ht="12.75" customHeight="1" x14ac:dyDescent="0.25">
      <c r="I7" s="28" t="str">
        <f>IF(OR(I$8=$D$4,DAY(I$8)&lt;=7),CHOOSE(MONTH(I$8),"Jan","Feb","Mar","Apr","May","Jun","Jul","Aug","Sep","Oct","Nov","Dec"),"")</f>
        <v>Jan</v>
      </c>
      <c r="J7" s="28" t="str">
        <f>IF(OR(J$8=$D$4,DAY(J$8)&lt;=7),CHOOSE(MONTH(J$8),"Jan","Feb","Mar","Apr","May","Jun","Jul","Aug","Sep","Oct","Nov","Dec"),"")</f>
        <v/>
      </c>
      <c r="K7" s="28" t="str">
        <f>IF(OR(K$8=$D$4,DAY(K$8)&lt;=7),CHOOSE(MONTH(K$8),"Jan","Feb","Mar","Apr","May","Jun","Jul","Aug","Sep","Oct","Nov","Dec"),"")</f>
        <v/>
      </c>
      <c r="L7" s="28" t="str">
        <f>IF(OR(L$8=$D$4,DAY(L$8)&lt;=7),CHOOSE(MONTH(L$8),"Jan","Feb","Mar","Apr","May","Jun","Jul","Aug","Sep","Oct","Nov","Dec"),"")</f>
        <v/>
      </c>
      <c r="M7" s="28" t="str">
        <f>IF(OR(M$8=$D$4,DAY(M$8)&lt;=7),CHOOSE(MONTH(M$8),"Jan","Feb","Mar","Apr","May","Jun","Jul","Aug","Sep","Oct","Nov","Dec"),"")</f>
        <v/>
      </c>
      <c r="N7" s="28" t="str">
        <f>IF(OR(N$8=$D$4,DAY(N$8)&lt;=7),CHOOSE(MONTH(N$8),"Jan","Feb","Mar","Apr","May","Jun","Jul","Aug","Sep","Oct","Nov","Dec"),"")</f>
        <v>Feb</v>
      </c>
      <c r="O7" s="28" t="str">
        <f>IF(OR(O$8=$D$4,DAY(O$8)&lt;=7),CHOOSE(MONTH(O$8),"Jan","Feb","Mar","Apr","May","Jun","Jul","Aug","Sep","Oct","Nov","Dec"),"")</f>
        <v/>
      </c>
      <c r="P7" s="28" t="str">
        <f>IF(OR(P$8=$D$4,DAY(P$8)&lt;=7),CHOOSE(MONTH(P$8),"Jan","Feb","Mar","Apr","May","Jun","Jul","Aug","Sep","Oct","Nov","Dec"),"")</f>
        <v/>
      </c>
      <c r="Q7" s="28" t="str">
        <f>IF(OR(Q$8=$D$4,DAY(Q$8)&lt;=7),CHOOSE(MONTH(Q$8),"Jan","Feb","Mar","Apr","May","Jun","Jul","Aug","Sep","Oct","Nov","Dec"),"")</f>
        <v/>
      </c>
      <c r="R7" s="28" t="str">
        <f>IF(OR(R$8=$D$4,DAY(R$8)&lt;=7),CHOOSE(MONTH(R$8),"Jan","Feb","Mar","Apr","May","Jun","Jul","Aug","Sep","Oct","Nov","Dec"),"")</f>
        <v>Mar</v>
      </c>
      <c r="S7" s="28" t="str">
        <f>IF(OR(S$8=$D$4,DAY(S$8)&lt;=7),CHOOSE(MONTH(S$8),"Jan","Feb","Mar","Apr","May","Jun","Jul","Aug","Sep","Oct","Nov","Dec"),"")</f>
        <v/>
      </c>
      <c r="T7" s="28" t="str">
        <f>IF(OR(T$8=$D$4,DAY(T$8)&lt;=7),CHOOSE(MONTH(T$8),"Jan","Feb","Mar","Apr","May","Jun","Jul","Aug","Sep","Oct","Nov","Dec"),"")</f>
        <v/>
      </c>
      <c r="U7" s="27" t="str">
        <f>IF(OR(U$8=$D$4,DAY(U$8)&lt;=7),CHOOSE(MONTH(U$8),"Jan","Feb","Mar","Apr","May","Jun","Jul","Aug","Sep","Oct","Nov","Dec"),"")</f>
        <v/>
      </c>
      <c r="V7" s="28" t="str">
        <f>IF(OR(V$8=$D$4,DAY(V$8)&lt;=7),CHOOSE(MONTH(V$8),"Jan","Feb","Mar","Apr","May","Jun","Jul","Aug","Sep","Oct","Nov","Dec"),"")</f>
        <v>Apr</v>
      </c>
      <c r="W7" s="28" t="str">
        <f>IF(OR(W$8=$D$4,DAY(W$8)&lt;=7),CHOOSE(MONTH(W$8),"Jan","Feb","Mar","Apr","May","Jun","Jul","Aug","Sep","Oct","Nov","Dec"),"")</f>
        <v/>
      </c>
      <c r="X7" s="28" t="str">
        <f>IF(OR(X$8=$D$4,DAY(X$8)&lt;=7),CHOOSE(MONTH(X$8),"Jan","Feb","Mar","Apr","May","Jun","Jul","Aug","Sep","Oct","Nov","Dec"),"")</f>
        <v/>
      </c>
      <c r="Y7" s="28" t="str">
        <f>IF(OR(Y$8=$D$4,DAY(Y$8)&lt;=7),CHOOSE(MONTH(Y$8),"Jan","Feb","Mar","Apr","May","Jun","Jul","Aug","Sep","Oct","Nov","Dec"),"")</f>
        <v/>
      </c>
      <c r="Z7" s="28" t="str">
        <f>IF(OR(Z$8=$D$4,DAY(Z$8)&lt;=7),CHOOSE(MONTH(Z$8),"Jan","Feb","Mar","Apr","May","Jun","Jul","Aug","Sep","Oct","Nov","Dec"),"")</f>
        <v/>
      </c>
      <c r="AA7" s="28" t="str">
        <f>IF(OR(AA$8=$D$4,DAY(AA$8)&lt;=7),CHOOSE(MONTH(AA$8),"Jan","Feb","Mar","Apr","May","Jun","Jul","Aug","Sep","Oct","Nov","Dec"),"")</f>
        <v>May</v>
      </c>
      <c r="AB7" s="28" t="str">
        <f>IF(OR(AB$8=$D$4,DAY(AB$8)&lt;=7),CHOOSE(MONTH(AB$8),"Jan","Feb","Mar","Apr","May","Jun","Jul","Aug","Sep","Oct","Nov","Dec"),"")</f>
        <v/>
      </c>
      <c r="AC7" s="28" t="str">
        <f>IF(OR(AC$8=$D$4,DAY(AC$8)&lt;=7),CHOOSE(MONTH(AC$8),"Jan","Feb","Mar","Apr","May","Jun","Jul","Aug","Sep","Oct","Nov","Dec"),"")</f>
        <v/>
      </c>
      <c r="AD7" s="28" t="str">
        <f>IF(OR(AD$8=$D$4,DAY(AD$8)&lt;=7),CHOOSE(MONTH(AD$8),"Jan","Feb","Mar","Apr","May","Jun","Jul","Aug","Sep","Oct","Nov","Dec"),"")</f>
        <v/>
      </c>
      <c r="AE7" s="28" t="str">
        <f>IF(OR(AE$8=$D$4,DAY(AE$8)&lt;=7),CHOOSE(MONTH(AE$8),"Jan","Feb","Mar","Apr","May","Jun","Jul","Aug","Sep","Oct","Nov","Dec"),"")</f>
        <v>Jun</v>
      </c>
      <c r="AF7" s="28" t="str">
        <f>IF(OR(AF$8=$D$4,DAY(AF$8)&lt;=7),CHOOSE(MONTH(AF$8),"Jan","Feb","Mar","Apr","May","Jun","Jul","Aug","Sep","Oct","Nov","Dec"),"")</f>
        <v/>
      </c>
      <c r="AG7" s="28" t="str">
        <f>IF(OR(AG$8=$D$4,DAY(AG$8)&lt;=7),CHOOSE(MONTH(AG$8),"Jan","Feb","Mar","Apr","May","Jun","Jul","Aug","Sep","Oct","Nov","Dec"),"")</f>
        <v/>
      </c>
      <c r="AH7" s="27" t="str">
        <f>IF(OR(AH$8=$D$4,DAY(AH$8)&lt;=7),CHOOSE(MONTH(AH$8),"Jan","Feb","Mar","Apr","May","Jun","Jul","Aug","Sep","Oct","Nov","Dec"),"")</f>
        <v/>
      </c>
      <c r="AI7" s="28" t="str">
        <f>IF(OR(AI$8=$D$4,DAY(AI$8)&lt;=7),CHOOSE(MONTH(AI$8),"Jan","Feb","Mar","Apr","May","Jun","Jul","Aug","Sep","Oct","Nov","Dec"),"")</f>
        <v>Jul</v>
      </c>
      <c r="AJ7" s="28" t="str">
        <f>IF(OR(AJ$8=$D$4,DAY(AJ$8)&lt;=7),CHOOSE(MONTH(AJ$8),"Jan","Feb","Mar","Apr","May","Jun","Jul","Aug","Sep","Oct","Nov","Dec"),"")</f>
        <v/>
      </c>
      <c r="AK7" s="28" t="str">
        <f>IF(OR(AK$8=$D$4,DAY(AK$8)&lt;=7),CHOOSE(MONTH(AK$8),"Jan","Feb","Mar","Apr","May","Jun","Jul","Aug","Sep","Oct","Nov","Dec"),"")</f>
        <v/>
      </c>
      <c r="AL7" s="28" t="str">
        <f>IF(OR(AL$8=$D$4,DAY(AL$8)&lt;=7),CHOOSE(MONTH(AL$8),"Jan","Feb","Mar","Apr","May","Jun","Jul","Aug","Sep","Oct","Nov","Dec"),"")</f>
        <v/>
      </c>
      <c r="AM7" s="28" t="str">
        <f>IF(OR(AM$8=$D$4,DAY(AM$8)&lt;=7),CHOOSE(MONTH(AM$8),"Jan","Feb","Mar","Apr","May","Jun","Jul","Aug","Sep","Oct","Nov","Dec"),"")</f>
        <v/>
      </c>
      <c r="AN7" s="28" t="str">
        <f>IF(OR(AN$8=$D$4,DAY(AN$8)&lt;=7),CHOOSE(MONTH(AN$8),"Jan","Feb","Mar","Apr","May","Jun","Jul","Aug","Sep","Oct","Nov","Dec"),"")</f>
        <v>Aug</v>
      </c>
      <c r="AO7" s="28" t="str">
        <f>IF(OR(AO$8=$D$4,DAY(AO$8)&lt;=7),CHOOSE(MONTH(AO$8),"Jan","Feb","Mar","Apr","May","Jun","Jul","Aug","Sep","Oct","Nov","Dec"),"")</f>
        <v/>
      </c>
      <c r="AP7" s="28" t="str">
        <f>IF(OR(AP$8=$D$4,DAY(AP$8)&lt;=7),CHOOSE(MONTH(AP$8),"Jan","Feb","Mar","Apr","May","Jun","Jul","Aug","Sep","Oct","Nov","Dec"),"")</f>
        <v/>
      </c>
      <c r="AQ7" s="28" t="str">
        <f>IF(OR(AQ$8=$D$4,DAY(AQ$8)&lt;=7),CHOOSE(MONTH(AQ$8),"Jan","Feb","Mar","Apr","May","Jun","Jul","Aug","Sep","Oct","Nov","Dec"),"")</f>
        <v/>
      </c>
      <c r="AR7" s="28" t="str">
        <f>IF(OR(AR$8=$D$4,DAY(AR$8)&lt;=7),CHOOSE(MONTH(AR$8),"Jan","Feb","Mar","Apr","May","Jun","Jul","Aug","Sep","Oct","Nov","Dec"),"")</f>
        <v>Sep</v>
      </c>
      <c r="AS7" s="28" t="str">
        <f>IF(OR(AS$8=$D$4,DAY(AS$8)&lt;=7),CHOOSE(MONTH(AS$8),"Jan","Feb","Mar","Apr","May","Jun","Jul","Aug","Sep","Oct","Nov","Dec"),"")</f>
        <v/>
      </c>
      <c r="AT7" s="28" t="str">
        <f>IF(OR(AT$8=$D$4,DAY(AT$8)&lt;=7),CHOOSE(MONTH(AT$8),"Jan","Feb","Mar","Apr","May","Jun","Jul","Aug","Sep","Oct","Nov","Dec"),"")</f>
        <v/>
      </c>
      <c r="AU7" s="27" t="str">
        <f>IF(OR(AU$8=$D$4,DAY(AU$8)&lt;=7),CHOOSE(MONTH(AU$8),"Jan","Feb","Mar","Apr","May","Jun","Jul","Aug","Sep","Oct","Nov","Dec"),"")</f>
        <v/>
      </c>
      <c r="AV7" s="28" t="str">
        <f>IF(OR(AV$8=$D$4,DAY(AV$8)&lt;=7),CHOOSE(MONTH(AV$8),"Jan","Feb","Mar","Apr","May","Jun","Jul","Aug","Sep","Oct","Nov","Dec"),"")</f>
        <v>Oct</v>
      </c>
      <c r="AW7" s="28" t="str">
        <f>IF(OR(AW$8=$D$4,DAY(AW$8)&lt;=7),CHOOSE(MONTH(AW$8),"Jan","Feb","Mar","Apr","May","Jun","Jul","Aug","Sep","Oct","Nov","Dec"),"")</f>
        <v/>
      </c>
      <c r="AX7" s="28" t="str">
        <f>IF(OR(AX$8=$D$4,DAY(AX$8)&lt;=7),CHOOSE(MONTH(AX$8),"Jan","Feb","Mar","Apr","May","Jun","Jul","Aug","Sep","Oct","Nov","Dec"),"")</f>
        <v/>
      </c>
      <c r="AY7" s="28" t="str">
        <f>IF(OR(AY$8=$D$4,DAY(AY$8)&lt;=7),CHOOSE(MONTH(AY$8),"Jan","Feb","Mar","Apr","May","Jun","Jul","Aug","Sep","Oct","Nov","Dec"),"")</f>
        <v/>
      </c>
      <c r="AZ7" s="28" t="str">
        <f>IF(OR(AZ$8=$D$4,DAY(AZ$8)&lt;=7),CHOOSE(MONTH(AZ$8),"Jan","Feb","Mar","Apr","May","Jun","Jul","Aug","Sep","Oct","Nov","Dec"),"")</f>
        <v/>
      </c>
      <c r="BA7" s="28" t="str">
        <f>IF(OR(BA$8=$D$4,DAY(BA$8)&lt;=7),CHOOSE(MONTH(BA$8),"Jan","Feb","Mar","Apr","May","Jun","Jul","Aug","Sep","Oct","Nov","Dec"),"")</f>
        <v>Nov</v>
      </c>
      <c r="BB7" s="28" t="str">
        <f>IF(OR(BB$8=$D$4,DAY(BB$8)&lt;=7),CHOOSE(MONTH(BB$8),"Jan","Feb","Mar","Apr","May","Jun","Jul","Aug","Sep","Oct","Nov","Dec"),"")</f>
        <v/>
      </c>
      <c r="BC7" s="28" t="str">
        <f>IF(OR(BC$8=$D$4,DAY(BC$8)&lt;=7),CHOOSE(MONTH(BC$8),"Jan","Feb","Mar","Apr","May","Jun","Jul","Aug","Sep","Oct","Nov","Dec"),"")</f>
        <v/>
      </c>
      <c r="BD7" s="28" t="str">
        <f>IF(OR(BD$8=$D$4,DAY(BD$8)&lt;=7),CHOOSE(MONTH(BD$8),"Jan","Feb","Mar","Apr","May","Jun","Jul","Aug","Sep","Oct","Nov","Dec"),"")</f>
        <v/>
      </c>
      <c r="BE7" s="28" t="str">
        <f>IF(OR(BE$8=$D$4,DAY(BE$8)&lt;=7),CHOOSE(MONTH(BE$8),"Jan","Feb","Mar","Apr","May","Jun","Jul","Aug","Sep","Oct","Nov","Dec"),"")</f>
        <v>Dec</v>
      </c>
      <c r="BF7" s="28" t="str">
        <f>IF(OR(BF$8=$D$4,DAY(BF$8)&lt;=7),CHOOSE(MONTH(BF$8),"Jan","Feb","Mar","Apr","May","Jun","Jul","Aug","Sep","Oct","Nov","Dec"),"")</f>
        <v/>
      </c>
      <c r="BG7" s="28" t="str">
        <f>IF(OR(BG$8=$D$4,DAY(BG$8)&lt;=7),CHOOSE(MONTH(BG$8),"Jan","Feb","Mar","Apr","May","Jun","Jul","Aug","Sep","Oct","Nov","Dec"),"")</f>
        <v/>
      </c>
      <c r="BH7" s="27" t="str">
        <f>IF(OR(BH$8=$D$4,DAY(BH$8)&lt;=7),CHOOSE(MONTH(BH$8),"Jan","Feb","Mar","Apr","May","Jun","Jul","Aug","Sep","Oct","Nov","Dec"),"")</f>
        <v/>
      </c>
    </row>
    <row r="8" spans="2:60" hidden="1" x14ac:dyDescent="0.25">
      <c r="I8" s="26">
        <f>$D$4</f>
        <v>46388</v>
      </c>
      <c r="J8" s="26">
        <f>I8+7</f>
        <v>46395</v>
      </c>
      <c r="K8" s="26">
        <f>J8+7</f>
        <v>46402</v>
      </c>
      <c r="L8" s="26">
        <f>K8+7</f>
        <v>46409</v>
      </c>
      <c r="M8" s="26">
        <f>L8+7</f>
        <v>46416</v>
      </c>
      <c r="N8" s="26">
        <f>M8+7</f>
        <v>46423</v>
      </c>
      <c r="O8" s="26">
        <f>N8+7</f>
        <v>46430</v>
      </c>
      <c r="P8" s="26">
        <f>O8+7</f>
        <v>46437</v>
      </c>
      <c r="Q8" s="26">
        <f>P8+7</f>
        <v>46444</v>
      </c>
      <c r="R8" s="26">
        <f>Q8+7</f>
        <v>46451</v>
      </c>
      <c r="S8" s="26">
        <f>R8+7</f>
        <v>46458</v>
      </c>
      <c r="T8" s="26">
        <f>S8+7</f>
        <v>46465</v>
      </c>
      <c r="U8" s="26">
        <f>T8+7</f>
        <v>46472</v>
      </c>
      <c r="V8" s="26">
        <f>U8+7</f>
        <v>46479</v>
      </c>
      <c r="W8" s="26">
        <f>V8+7</f>
        <v>46486</v>
      </c>
      <c r="X8" s="26">
        <f>W8+7</f>
        <v>46493</v>
      </c>
      <c r="Y8" s="26">
        <f>X8+7</f>
        <v>46500</v>
      </c>
      <c r="Z8" s="26">
        <f>Y8+7</f>
        <v>46507</v>
      </c>
      <c r="AA8" s="26">
        <f>Z8+7</f>
        <v>46514</v>
      </c>
      <c r="AB8" s="26">
        <f>AA8+7</f>
        <v>46521</v>
      </c>
      <c r="AC8" s="26">
        <f>AB8+7</f>
        <v>46528</v>
      </c>
      <c r="AD8" s="26">
        <f>AC8+7</f>
        <v>46535</v>
      </c>
      <c r="AE8" s="26">
        <f>AD8+7</f>
        <v>46542</v>
      </c>
      <c r="AF8" s="26">
        <f>AE8+7</f>
        <v>46549</v>
      </c>
      <c r="AG8" s="26">
        <f>AF8+7</f>
        <v>46556</v>
      </c>
      <c r="AH8" s="26">
        <f>AG8+7</f>
        <v>46563</v>
      </c>
      <c r="AI8" s="26">
        <f>AH8+7</f>
        <v>46570</v>
      </c>
      <c r="AJ8" s="26">
        <f>AI8+7</f>
        <v>46577</v>
      </c>
      <c r="AK8" s="26">
        <f>AJ8+7</f>
        <v>46584</v>
      </c>
      <c r="AL8" s="26">
        <f>AK8+7</f>
        <v>46591</v>
      </c>
      <c r="AM8" s="26">
        <f>AL8+7</f>
        <v>46598</v>
      </c>
      <c r="AN8" s="26">
        <f>AM8+7</f>
        <v>46605</v>
      </c>
      <c r="AO8" s="26">
        <f>AN8+7</f>
        <v>46612</v>
      </c>
      <c r="AP8" s="26">
        <f>AO8+7</f>
        <v>46619</v>
      </c>
      <c r="AQ8" s="26">
        <f>AP8+7</f>
        <v>46626</v>
      </c>
      <c r="AR8" s="26">
        <f>AQ8+7</f>
        <v>46633</v>
      </c>
      <c r="AS8" s="26">
        <f>AR8+7</f>
        <v>46640</v>
      </c>
      <c r="AT8" s="26">
        <f>AS8+7</f>
        <v>46647</v>
      </c>
      <c r="AU8" s="26">
        <f>AT8+7</f>
        <v>46654</v>
      </c>
      <c r="AV8" s="26">
        <f>AU8+7</f>
        <v>46661</v>
      </c>
      <c r="AW8" s="26">
        <f>AV8+7</f>
        <v>46668</v>
      </c>
      <c r="AX8" s="26">
        <f>AW8+7</f>
        <v>46675</v>
      </c>
      <c r="AY8" s="26">
        <f>AX8+7</f>
        <v>46682</v>
      </c>
      <c r="AZ8" s="26">
        <f>AY8+7</f>
        <v>46689</v>
      </c>
      <c r="BA8" s="26">
        <f>AZ8+7</f>
        <v>46696</v>
      </c>
      <c r="BB8" s="26">
        <f>BA8+7</f>
        <v>46703</v>
      </c>
      <c r="BC8" s="26">
        <f>BB8+7</f>
        <v>46710</v>
      </c>
      <c r="BD8" s="26">
        <f>BC8+7</f>
        <v>46717</v>
      </c>
      <c r="BE8" s="26">
        <f>BD8+7</f>
        <v>46724</v>
      </c>
      <c r="BF8" s="26">
        <f>BE8+7</f>
        <v>46731</v>
      </c>
      <c r="BG8" s="26">
        <f>BF8+7</f>
        <v>46738</v>
      </c>
      <c r="BH8" s="26">
        <f>BG8+7</f>
        <v>46745</v>
      </c>
    </row>
    <row r="9" spans="2:60" ht="6" customHeight="1" x14ac:dyDescent="0.25">
      <c r="U9" s="20"/>
      <c r="AH9" s="20"/>
      <c r="AU9" s="20"/>
      <c r="BH9" s="20"/>
    </row>
    <row r="10" spans="2:60" ht="24" customHeight="1" x14ac:dyDescent="0.25">
      <c r="B10" s="9" t="s">
        <v>87</v>
      </c>
      <c r="C10" s="10" t="s">
        <v>12</v>
      </c>
      <c r="D10" s="12"/>
      <c r="E10" s="10" t="s">
        <v>13</v>
      </c>
      <c r="F10" s="1"/>
      <c r="G10" s="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5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25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25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25"/>
    </row>
    <row r="11" spans="2:60" ht="18" customHeight="1" x14ac:dyDescent="0.25">
      <c r="B11" s="13"/>
      <c r="C11" s="14" t="s">
        <v>86</v>
      </c>
      <c r="D11" s="15" t="s">
        <v>85</v>
      </c>
      <c r="E11" s="15" t="s">
        <v>82</v>
      </c>
      <c r="F11" s="24">
        <v>46388</v>
      </c>
      <c r="G11" s="24">
        <v>46660</v>
      </c>
      <c r="H11" s="13"/>
      <c r="I11" s="23" t="str">
        <f>IF(AND($F11&gt;=I$8,$F11&lt;I$8+7),IF($E11="Milestone","●",IF($E11="Decision","◆",IF($E11="KPI","■",""))),"")</f>
        <v/>
      </c>
      <c r="J11" s="23" t="str">
        <f>IF(AND($F11&gt;=J$8,$F11&lt;J$8+7),IF($E11="Milestone","●",IF($E11="Decision","◆",IF($E11="KPI","■",""))),"")</f>
        <v/>
      </c>
      <c r="K11" s="23" t="str">
        <f>IF(AND($F11&gt;=K$8,$F11&lt;K$8+7),IF($E11="Milestone","●",IF($E11="Decision","◆",IF($E11="KPI","■",""))),"")</f>
        <v/>
      </c>
      <c r="L11" s="23" t="str">
        <f>IF(AND($F11&gt;=L$8,$F11&lt;L$8+7),IF($E11="Milestone","●",IF($E11="Decision","◆",IF($E11="KPI","■",""))),"")</f>
        <v/>
      </c>
      <c r="M11" s="23" t="str">
        <f>IF(AND($F11&gt;=M$8,$F11&lt;M$8+7),IF($E11="Milestone","●",IF($E11="Decision","◆",IF($E11="KPI","■",""))),"")</f>
        <v/>
      </c>
      <c r="N11" s="23" t="str">
        <f>IF(AND($F11&gt;=N$8,$F11&lt;N$8+7),IF($E11="Milestone","●",IF($E11="Decision","◆",IF($E11="KPI","■",""))),"")</f>
        <v/>
      </c>
      <c r="O11" s="23" t="str">
        <f>IF(AND($F11&gt;=O$8,$F11&lt;O$8+7),IF($E11="Milestone","●",IF($E11="Decision","◆",IF($E11="KPI","■",""))),"")</f>
        <v/>
      </c>
      <c r="P11" s="23" t="str">
        <f>IF(AND($F11&gt;=P$8,$F11&lt;P$8+7),IF($E11="Milestone","●",IF($E11="Decision","◆",IF($E11="KPI","■",""))),"")</f>
        <v/>
      </c>
      <c r="Q11" s="23" t="str">
        <f>IF(AND($F11&gt;=Q$8,$F11&lt;Q$8+7),IF($E11="Milestone","●",IF($E11="Decision","◆",IF($E11="KPI","■",""))),"")</f>
        <v/>
      </c>
      <c r="R11" s="23" t="str">
        <f>IF(AND($F11&gt;=R$8,$F11&lt;R$8+7),IF($E11="Milestone","●",IF($E11="Decision","◆",IF($E11="KPI","■",""))),"")</f>
        <v/>
      </c>
      <c r="S11" s="23" t="str">
        <f>IF(AND($F11&gt;=S$8,$F11&lt;S$8+7),IF($E11="Milestone","●",IF($E11="Decision","◆",IF($E11="KPI","■",""))),"")</f>
        <v/>
      </c>
      <c r="T11" s="23" t="str">
        <f>IF(AND($F11&gt;=T$8,$F11&lt;T$8+7),IF($E11="Milestone","●",IF($E11="Decision","◆",IF($E11="KPI","■",""))),"")</f>
        <v/>
      </c>
      <c r="U11" s="22" t="str">
        <f>IF(AND($F11&gt;=U$8,$F11&lt;U$8+7),IF($E11="Milestone","●",IF($E11="Decision","◆",IF($E11="KPI","■",""))),"")</f>
        <v/>
      </c>
      <c r="V11" s="23" t="str">
        <f>IF(AND($F11&gt;=V$8,$F11&lt;V$8+7),IF($E11="Milestone","●",IF($E11="Decision","◆",IF($E11="KPI","■",""))),"")</f>
        <v/>
      </c>
      <c r="W11" s="23" t="str">
        <f>IF(AND($F11&gt;=W$8,$F11&lt;W$8+7),IF($E11="Milestone","●",IF($E11="Decision","◆",IF($E11="KPI","■",""))),"")</f>
        <v/>
      </c>
      <c r="X11" s="23" t="str">
        <f>IF(AND($F11&gt;=X$8,$F11&lt;X$8+7),IF($E11="Milestone","●",IF($E11="Decision","◆",IF($E11="KPI","■",""))),"")</f>
        <v/>
      </c>
      <c r="Y11" s="23" t="str">
        <f>IF(AND($F11&gt;=Y$8,$F11&lt;Y$8+7),IF($E11="Milestone","●",IF($E11="Decision","◆",IF($E11="KPI","■",""))),"")</f>
        <v/>
      </c>
      <c r="Z11" s="23" t="str">
        <f>IF(AND($F11&gt;=Z$8,$F11&lt;Z$8+7),IF($E11="Milestone","●",IF($E11="Decision","◆",IF($E11="KPI","■",""))),"")</f>
        <v/>
      </c>
      <c r="AA11" s="23" t="str">
        <f>IF(AND($F11&gt;=AA$8,$F11&lt;AA$8+7),IF($E11="Milestone","●",IF($E11="Decision","◆",IF($E11="KPI","■",""))),"")</f>
        <v/>
      </c>
      <c r="AB11" s="23" t="str">
        <f>IF(AND($F11&gt;=AB$8,$F11&lt;AB$8+7),IF($E11="Milestone","●",IF($E11="Decision","◆",IF($E11="KPI","■",""))),"")</f>
        <v/>
      </c>
      <c r="AC11" s="23" t="str">
        <f>IF(AND($F11&gt;=AC$8,$F11&lt;AC$8+7),IF($E11="Milestone","●",IF($E11="Decision","◆",IF($E11="KPI","■",""))),"")</f>
        <v/>
      </c>
      <c r="AD11" s="23" t="str">
        <f>IF(AND($F11&gt;=AD$8,$F11&lt;AD$8+7),IF($E11="Milestone","●",IF($E11="Decision","◆",IF($E11="KPI","■",""))),"")</f>
        <v/>
      </c>
      <c r="AE11" s="23" t="str">
        <f>IF(AND($F11&gt;=AE$8,$F11&lt;AE$8+7),IF($E11="Milestone","●",IF($E11="Decision","◆",IF($E11="KPI","■",""))),"")</f>
        <v/>
      </c>
      <c r="AF11" s="23" t="str">
        <f>IF(AND($F11&gt;=AF$8,$F11&lt;AF$8+7),IF($E11="Milestone","●",IF($E11="Decision","◆",IF($E11="KPI","■",""))),"")</f>
        <v/>
      </c>
      <c r="AG11" s="23" t="str">
        <f>IF(AND($F11&gt;=AG$8,$F11&lt;AG$8+7),IF($E11="Milestone","●",IF($E11="Decision","◆",IF($E11="KPI","■",""))),"")</f>
        <v/>
      </c>
      <c r="AH11" s="22" t="str">
        <f>IF(AND($F11&gt;=AH$8,$F11&lt;AH$8+7),IF($E11="Milestone","●",IF($E11="Decision","◆",IF($E11="KPI","■",""))),"")</f>
        <v/>
      </c>
      <c r="AI11" s="23" t="str">
        <f>IF(AND($F11&gt;=AI$8,$F11&lt;AI$8+7),IF($E11="Milestone","●",IF($E11="Decision","◆",IF($E11="KPI","■",""))),"")</f>
        <v/>
      </c>
      <c r="AJ11" s="23" t="str">
        <f>IF(AND($F11&gt;=AJ$8,$F11&lt;AJ$8+7),IF($E11="Milestone","●",IF($E11="Decision","◆",IF($E11="KPI","■",""))),"")</f>
        <v/>
      </c>
      <c r="AK11" s="23" t="str">
        <f>IF(AND($F11&gt;=AK$8,$F11&lt;AK$8+7),IF($E11="Milestone","●",IF($E11="Decision","◆",IF($E11="KPI","■",""))),"")</f>
        <v/>
      </c>
      <c r="AL11" s="23" t="str">
        <f>IF(AND($F11&gt;=AL$8,$F11&lt;AL$8+7),IF($E11="Milestone","●",IF($E11="Decision","◆",IF($E11="KPI","■",""))),"")</f>
        <v/>
      </c>
      <c r="AM11" s="23" t="str">
        <f>IF(AND($F11&gt;=AM$8,$F11&lt;AM$8+7),IF($E11="Milestone","●",IF($E11="Decision","◆",IF($E11="KPI","■",""))),"")</f>
        <v/>
      </c>
      <c r="AN11" s="23" t="str">
        <f>IF(AND($F11&gt;=AN$8,$F11&lt;AN$8+7),IF($E11="Milestone","●",IF($E11="Decision","◆",IF($E11="KPI","■",""))),"")</f>
        <v/>
      </c>
      <c r="AO11" s="23" t="str">
        <f>IF(AND($F11&gt;=AO$8,$F11&lt;AO$8+7),IF($E11="Milestone","●",IF($E11="Decision","◆",IF($E11="KPI","■",""))),"")</f>
        <v/>
      </c>
      <c r="AP11" s="23" t="str">
        <f>IF(AND($F11&gt;=AP$8,$F11&lt;AP$8+7),IF($E11="Milestone","●",IF($E11="Decision","◆",IF($E11="KPI","■",""))),"")</f>
        <v/>
      </c>
      <c r="AQ11" s="23" t="str">
        <f>IF(AND($F11&gt;=AQ$8,$F11&lt;AQ$8+7),IF($E11="Milestone","●",IF($E11="Decision","◆",IF($E11="KPI","■",""))),"")</f>
        <v/>
      </c>
      <c r="AR11" s="23" t="str">
        <f>IF(AND($F11&gt;=AR$8,$F11&lt;AR$8+7),IF($E11="Milestone","●",IF($E11="Decision","◆",IF($E11="KPI","■",""))),"")</f>
        <v/>
      </c>
      <c r="AS11" s="23" t="str">
        <f>IF(AND($F11&gt;=AS$8,$F11&lt;AS$8+7),IF($E11="Milestone","●",IF($E11="Decision","◆",IF($E11="KPI","■",""))),"")</f>
        <v/>
      </c>
      <c r="AT11" s="23" t="str">
        <f>IF(AND($F11&gt;=AT$8,$F11&lt;AT$8+7),IF($E11="Milestone","●",IF($E11="Decision","◆",IF($E11="KPI","■",""))),"")</f>
        <v/>
      </c>
      <c r="AU11" s="22" t="str">
        <f>IF(AND($F11&gt;=AU$8,$F11&lt;AU$8+7),IF($E11="Milestone","●",IF($E11="Decision","◆",IF($E11="KPI","■",""))),"")</f>
        <v/>
      </c>
      <c r="AV11" s="23" t="str">
        <f>IF(AND($F11&gt;=AV$8,$F11&lt;AV$8+7),IF($E11="Milestone","●",IF($E11="Decision","◆",IF($E11="KPI","■",""))),"")</f>
        <v/>
      </c>
      <c r="AW11" s="23" t="str">
        <f>IF(AND($F11&gt;=AW$8,$F11&lt;AW$8+7),IF($E11="Milestone","●",IF($E11="Decision","◆",IF($E11="KPI","■",""))),"")</f>
        <v/>
      </c>
      <c r="AX11" s="23" t="str">
        <f>IF(AND($F11&gt;=AX$8,$F11&lt;AX$8+7),IF($E11="Milestone","●",IF($E11="Decision","◆",IF($E11="KPI","■",""))),"")</f>
        <v/>
      </c>
      <c r="AY11" s="23" t="str">
        <f>IF(AND($F11&gt;=AY$8,$F11&lt;AY$8+7),IF($E11="Milestone","●",IF($E11="Decision","◆",IF($E11="KPI","■",""))),"")</f>
        <v/>
      </c>
      <c r="AZ11" s="23" t="str">
        <f>IF(AND($F11&gt;=AZ$8,$F11&lt;AZ$8+7),IF($E11="Milestone","●",IF($E11="Decision","◆",IF($E11="KPI","■",""))),"")</f>
        <v/>
      </c>
      <c r="BA11" s="23" t="str">
        <f>IF(AND($F11&gt;=BA$8,$F11&lt;BA$8+7),IF($E11="Milestone","●",IF($E11="Decision","◆",IF($E11="KPI","■",""))),"")</f>
        <v/>
      </c>
      <c r="BB11" s="23" t="str">
        <f>IF(AND($F11&gt;=BB$8,$F11&lt;BB$8+7),IF($E11="Milestone","●",IF($E11="Decision","◆",IF($E11="KPI","■",""))),"")</f>
        <v/>
      </c>
      <c r="BC11" s="23" t="str">
        <f>IF(AND($F11&gt;=BC$8,$F11&lt;BC$8+7),IF($E11="Milestone","●",IF($E11="Decision","◆",IF($E11="KPI","■",""))),"")</f>
        <v/>
      </c>
      <c r="BD11" s="23" t="str">
        <f>IF(AND($F11&gt;=BD$8,$F11&lt;BD$8+7),IF($E11="Milestone","●",IF($E11="Decision","◆",IF($E11="KPI","■",""))),"")</f>
        <v/>
      </c>
      <c r="BE11" s="23" t="str">
        <f>IF(AND($F11&gt;=BE$8,$F11&lt;BE$8+7),IF($E11="Milestone","●",IF($E11="Decision","◆",IF($E11="KPI","■",""))),"")</f>
        <v/>
      </c>
      <c r="BF11" s="23" t="str">
        <f>IF(AND($F11&gt;=BF$8,$F11&lt;BF$8+7),IF($E11="Milestone","●",IF($E11="Decision","◆",IF($E11="KPI","■",""))),"")</f>
        <v/>
      </c>
      <c r="BG11" s="23" t="str">
        <f>IF(AND($F11&gt;=BG$8,$F11&lt;BG$8+7),IF($E11="Milestone","●",IF($E11="Decision","◆",IF($E11="KPI","■",""))),"")</f>
        <v/>
      </c>
      <c r="BH11" s="22" t="str">
        <f>IF(AND($F11&gt;=BH$8,$F11&lt;DATE(YEAR($D$4)+1,MONTH($D$4),DAY($D$4))),IF($E11="Milestone","●",IF($E11="Decision","◆",IF($E11="KPI","■",""))),"")</f>
        <v/>
      </c>
    </row>
    <row r="12" spans="2:60" ht="18" customHeight="1" x14ac:dyDescent="0.25">
      <c r="B12" s="13"/>
      <c r="C12" s="14" t="s">
        <v>84</v>
      </c>
      <c r="D12" s="15" t="s">
        <v>83</v>
      </c>
      <c r="E12" s="15" t="s">
        <v>82</v>
      </c>
      <c r="F12" s="24">
        <v>46478</v>
      </c>
      <c r="G12" s="24">
        <v>46752</v>
      </c>
      <c r="H12" s="13"/>
      <c r="I12" s="23" t="str">
        <f>IF(AND($F12&gt;=I$8,$F12&lt;I$8+7),IF($E12="Milestone","●",IF($E12="Decision","◆",IF($E12="KPI","■",""))),"")</f>
        <v/>
      </c>
      <c r="J12" s="23" t="str">
        <f>IF(AND($F12&gt;=J$8,$F12&lt;J$8+7),IF($E12="Milestone","●",IF($E12="Decision","◆",IF($E12="KPI","■",""))),"")</f>
        <v/>
      </c>
      <c r="K12" s="23" t="str">
        <f>IF(AND($F12&gt;=K$8,$F12&lt;K$8+7),IF($E12="Milestone","●",IF($E12="Decision","◆",IF($E12="KPI","■",""))),"")</f>
        <v/>
      </c>
      <c r="L12" s="23" t="str">
        <f>IF(AND($F12&gt;=L$8,$F12&lt;L$8+7),IF($E12="Milestone","●",IF($E12="Decision","◆",IF($E12="KPI","■",""))),"")</f>
        <v/>
      </c>
      <c r="M12" s="23" t="str">
        <f>IF(AND($F12&gt;=M$8,$F12&lt;M$8+7),IF($E12="Milestone","●",IF($E12="Decision","◆",IF($E12="KPI","■",""))),"")</f>
        <v/>
      </c>
      <c r="N12" s="23" t="str">
        <f>IF(AND($F12&gt;=N$8,$F12&lt;N$8+7),IF($E12="Milestone","●",IF($E12="Decision","◆",IF($E12="KPI","■",""))),"")</f>
        <v/>
      </c>
      <c r="O12" s="23" t="str">
        <f>IF(AND($F12&gt;=O$8,$F12&lt;O$8+7),IF($E12="Milestone","●",IF($E12="Decision","◆",IF($E12="KPI","■",""))),"")</f>
        <v/>
      </c>
      <c r="P12" s="23" t="str">
        <f>IF(AND($F12&gt;=P$8,$F12&lt;P$8+7),IF($E12="Milestone","●",IF($E12="Decision","◆",IF($E12="KPI","■",""))),"")</f>
        <v/>
      </c>
      <c r="Q12" s="23" t="str">
        <f>IF(AND($F12&gt;=Q$8,$F12&lt;Q$8+7),IF($E12="Milestone","●",IF($E12="Decision","◆",IF($E12="KPI","■",""))),"")</f>
        <v/>
      </c>
      <c r="R12" s="23" t="str">
        <f>IF(AND($F12&gt;=R$8,$F12&lt;R$8+7),IF($E12="Milestone","●",IF($E12="Decision","◆",IF($E12="KPI","■",""))),"")</f>
        <v/>
      </c>
      <c r="S12" s="23" t="str">
        <f>IF(AND($F12&gt;=S$8,$F12&lt;S$8+7),IF($E12="Milestone","●",IF($E12="Decision","◆",IF($E12="KPI","■",""))),"")</f>
        <v/>
      </c>
      <c r="T12" s="23" t="str">
        <f>IF(AND($F12&gt;=T$8,$F12&lt;T$8+7),IF($E12="Milestone","●",IF($E12="Decision","◆",IF($E12="KPI","■",""))),"")</f>
        <v/>
      </c>
      <c r="U12" s="22" t="str">
        <f>IF(AND($F12&gt;=U$8,$F12&lt;U$8+7),IF($E12="Milestone","●",IF($E12="Decision","◆",IF($E12="KPI","■",""))),"")</f>
        <v/>
      </c>
      <c r="V12" s="23" t="str">
        <f>IF(AND($F12&gt;=V$8,$F12&lt;V$8+7),IF($E12="Milestone","●",IF($E12="Decision","◆",IF($E12="KPI","■",""))),"")</f>
        <v/>
      </c>
      <c r="W12" s="23" t="str">
        <f>IF(AND($F12&gt;=W$8,$F12&lt;W$8+7),IF($E12="Milestone","●",IF($E12="Decision","◆",IF($E12="KPI","■",""))),"")</f>
        <v/>
      </c>
      <c r="X12" s="23" t="str">
        <f>IF(AND($F12&gt;=X$8,$F12&lt;X$8+7),IF($E12="Milestone","●",IF($E12="Decision","◆",IF($E12="KPI","■",""))),"")</f>
        <v/>
      </c>
      <c r="Y12" s="23" t="str">
        <f>IF(AND($F12&gt;=Y$8,$F12&lt;Y$8+7),IF($E12="Milestone","●",IF($E12="Decision","◆",IF($E12="KPI","■",""))),"")</f>
        <v/>
      </c>
      <c r="Z12" s="23" t="str">
        <f>IF(AND($F12&gt;=Z$8,$F12&lt;Z$8+7),IF($E12="Milestone","●",IF($E12="Decision","◆",IF($E12="KPI","■",""))),"")</f>
        <v/>
      </c>
      <c r="AA12" s="23" t="str">
        <f>IF(AND($F12&gt;=AA$8,$F12&lt;AA$8+7),IF($E12="Milestone","●",IF($E12="Decision","◆",IF($E12="KPI","■",""))),"")</f>
        <v/>
      </c>
      <c r="AB12" s="23" t="str">
        <f>IF(AND($F12&gt;=AB$8,$F12&lt;AB$8+7),IF($E12="Milestone","●",IF($E12="Decision","◆",IF($E12="KPI","■",""))),"")</f>
        <v/>
      </c>
      <c r="AC12" s="23" t="str">
        <f>IF(AND($F12&gt;=AC$8,$F12&lt;AC$8+7),IF($E12="Milestone","●",IF($E12="Decision","◆",IF($E12="KPI","■",""))),"")</f>
        <v/>
      </c>
      <c r="AD12" s="23" t="str">
        <f>IF(AND($F12&gt;=AD$8,$F12&lt;AD$8+7),IF($E12="Milestone","●",IF($E12="Decision","◆",IF($E12="KPI","■",""))),"")</f>
        <v/>
      </c>
      <c r="AE12" s="23" t="str">
        <f>IF(AND($F12&gt;=AE$8,$F12&lt;AE$8+7),IF($E12="Milestone","●",IF($E12="Decision","◆",IF($E12="KPI","■",""))),"")</f>
        <v/>
      </c>
      <c r="AF12" s="23" t="str">
        <f>IF(AND($F12&gt;=AF$8,$F12&lt;AF$8+7),IF($E12="Milestone","●",IF($E12="Decision","◆",IF($E12="KPI","■",""))),"")</f>
        <v/>
      </c>
      <c r="AG12" s="23" t="str">
        <f>IF(AND($F12&gt;=AG$8,$F12&lt;AG$8+7),IF($E12="Milestone","●",IF($E12="Decision","◆",IF($E12="KPI","■",""))),"")</f>
        <v/>
      </c>
      <c r="AH12" s="22" t="str">
        <f>IF(AND($F12&gt;=AH$8,$F12&lt;AH$8+7),IF($E12="Milestone","●",IF($E12="Decision","◆",IF($E12="KPI","■",""))),"")</f>
        <v/>
      </c>
      <c r="AI12" s="23" t="str">
        <f>IF(AND($F12&gt;=AI$8,$F12&lt;AI$8+7),IF($E12="Milestone","●",IF($E12="Decision","◆",IF($E12="KPI","■",""))),"")</f>
        <v/>
      </c>
      <c r="AJ12" s="23" t="str">
        <f>IF(AND($F12&gt;=AJ$8,$F12&lt;AJ$8+7),IF($E12="Milestone","●",IF($E12="Decision","◆",IF($E12="KPI","■",""))),"")</f>
        <v/>
      </c>
      <c r="AK12" s="23" t="str">
        <f>IF(AND($F12&gt;=AK$8,$F12&lt;AK$8+7),IF($E12="Milestone","●",IF($E12="Decision","◆",IF($E12="KPI","■",""))),"")</f>
        <v/>
      </c>
      <c r="AL12" s="23" t="str">
        <f>IF(AND($F12&gt;=AL$8,$F12&lt;AL$8+7),IF($E12="Milestone","●",IF($E12="Decision","◆",IF($E12="KPI","■",""))),"")</f>
        <v/>
      </c>
      <c r="AM12" s="23" t="str">
        <f>IF(AND($F12&gt;=AM$8,$F12&lt;AM$8+7),IF($E12="Milestone","●",IF($E12="Decision","◆",IF($E12="KPI","■",""))),"")</f>
        <v/>
      </c>
      <c r="AN12" s="23" t="str">
        <f>IF(AND($F12&gt;=AN$8,$F12&lt;AN$8+7),IF($E12="Milestone","●",IF($E12="Decision","◆",IF($E12="KPI","■",""))),"")</f>
        <v/>
      </c>
      <c r="AO12" s="23" t="str">
        <f>IF(AND($F12&gt;=AO$8,$F12&lt;AO$8+7),IF($E12="Milestone","●",IF($E12="Decision","◆",IF($E12="KPI","■",""))),"")</f>
        <v/>
      </c>
      <c r="AP12" s="23" t="str">
        <f>IF(AND($F12&gt;=AP$8,$F12&lt;AP$8+7),IF($E12="Milestone","●",IF($E12="Decision","◆",IF($E12="KPI","■",""))),"")</f>
        <v/>
      </c>
      <c r="AQ12" s="23" t="str">
        <f>IF(AND($F12&gt;=AQ$8,$F12&lt;AQ$8+7),IF($E12="Milestone","●",IF($E12="Decision","◆",IF($E12="KPI","■",""))),"")</f>
        <v/>
      </c>
      <c r="AR12" s="23" t="str">
        <f>IF(AND($F12&gt;=AR$8,$F12&lt;AR$8+7),IF($E12="Milestone","●",IF($E12="Decision","◆",IF($E12="KPI","■",""))),"")</f>
        <v/>
      </c>
      <c r="AS12" s="23" t="str">
        <f>IF(AND($F12&gt;=AS$8,$F12&lt;AS$8+7),IF($E12="Milestone","●",IF($E12="Decision","◆",IF($E12="KPI","■",""))),"")</f>
        <v/>
      </c>
      <c r="AT12" s="23" t="str">
        <f>IF(AND($F12&gt;=AT$8,$F12&lt;AT$8+7),IF($E12="Milestone","●",IF($E12="Decision","◆",IF($E12="KPI","■",""))),"")</f>
        <v/>
      </c>
      <c r="AU12" s="22" t="str">
        <f>IF(AND($F12&gt;=AU$8,$F12&lt;AU$8+7),IF($E12="Milestone","●",IF($E12="Decision","◆",IF($E12="KPI","■",""))),"")</f>
        <v/>
      </c>
      <c r="AV12" s="23" t="str">
        <f>IF(AND($F12&gt;=AV$8,$F12&lt;AV$8+7),IF($E12="Milestone","●",IF($E12="Decision","◆",IF($E12="KPI","■",""))),"")</f>
        <v/>
      </c>
      <c r="AW12" s="23" t="str">
        <f>IF(AND($F12&gt;=AW$8,$F12&lt;AW$8+7),IF($E12="Milestone","●",IF($E12="Decision","◆",IF($E12="KPI","■",""))),"")</f>
        <v/>
      </c>
      <c r="AX12" s="23" t="str">
        <f>IF(AND($F12&gt;=AX$8,$F12&lt;AX$8+7),IF($E12="Milestone","●",IF($E12="Decision","◆",IF($E12="KPI","■",""))),"")</f>
        <v/>
      </c>
      <c r="AY12" s="23" t="str">
        <f>IF(AND($F12&gt;=AY$8,$F12&lt;AY$8+7),IF($E12="Milestone","●",IF($E12="Decision","◆",IF($E12="KPI","■",""))),"")</f>
        <v/>
      </c>
      <c r="AZ12" s="23" t="str">
        <f>IF(AND($F12&gt;=AZ$8,$F12&lt;AZ$8+7),IF($E12="Milestone","●",IF($E12="Decision","◆",IF($E12="KPI","■",""))),"")</f>
        <v/>
      </c>
      <c r="BA12" s="23" t="str">
        <f>IF(AND($F12&gt;=BA$8,$F12&lt;BA$8+7),IF($E12="Milestone","●",IF($E12="Decision","◆",IF($E12="KPI","■",""))),"")</f>
        <v/>
      </c>
      <c r="BB12" s="23" t="str">
        <f>IF(AND($F12&gt;=BB$8,$F12&lt;BB$8+7),IF($E12="Milestone","●",IF($E12="Decision","◆",IF($E12="KPI","■",""))),"")</f>
        <v/>
      </c>
      <c r="BC12" s="23" t="str">
        <f>IF(AND($F12&gt;=BC$8,$F12&lt;BC$8+7),IF($E12="Milestone","●",IF($E12="Decision","◆",IF($E12="KPI","■",""))),"")</f>
        <v/>
      </c>
      <c r="BD12" s="23" t="str">
        <f>IF(AND($F12&gt;=BD$8,$F12&lt;BD$8+7),IF($E12="Milestone","●",IF($E12="Decision","◆",IF($E12="KPI","■",""))),"")</f>
        <v/>
      </c>
      <c r="BE12" s="23" t="str">
        <f>IF(AND($F12&gt;=BE$8,$F12&lt;BE$8+7),IF($E12="Milestone","●",IF($E12="Decision","◆",IF($E12="KPI","■",""))),"")</f>
        <v/>
      </c>
      <c r="BF12" s="23" t="str">
        <f>IF(AND($F12&gt;=BF$8,$F12&lt;BF$8+7),IF($E12="Milestone","●",IF($E12="Decision","◆",IF($E12="KPI","■",""))),"")</f>
        <v/>
      </c>
      <c r="BG12" s="23" t="str">
        <f>IF(AND($F12&gt;=BG$8,$F12&lt;BG$8+7),IF($E12="Milestone","●",IF($E12="Decision","◆",IF($E12="KPI","■",""))),"")</f>
        <v/>
      </c>
      <c r="BH12" s="22" t="str">
        <f>IF(AND($F12&gt;=BH$8,$F12&lt;DATE(YEAR($D$4)+1,MONTH($D$4),DAY($D$4))),IF($E12="Milestone","●",IF($E12="Decision","◆",IF($E12="KPI","■",""))),"")</f>
        <v/>
      </c>
    </row>
    <row r="13" spans="2:60" ht="18" customHeight="1" x14ac:dyDescent="0.25">
      <c r="B13" s="13"/>
      <c r="C13" s="14"/>
      <c r="D13" s="15"/>
      <c r="E13" s="15"/>
      <c r="F13" s="24"/>
      <c r="G13" s="24"/>
      <c r="H13" s="13"/>
      <c r="I13" s="23" t="str">
        <f>IF(AND($F13&gt;=I$8,$F13&lt;I$8+7),IF($E13="Milestone","●",IF($E13="Decision","◆",IF($E13="KPI","■",""))),"")</f>
        <v/>
      </c>
      <c r="J13" s="23" t="str">
        <f>IF(AND($F13&gt;=J$8,$F13&lt;J$8+7),IF($E13="Milestone","●",IF($E13="Decision","◆",IF($E13="KPI","■",""))),"")</f>
        <v/>
      </c>
      <c r="K13" s="23" t="str">
        <f>IF(AND($F13&gt;=K$8,$F13&lt;K$8+7),IF($E13="Milestone","●",IF($E13="Decision","◆",IF($E13="KPI","■",""))),"")</f>
        <v/>
      </c>
      <c r="L13" s="23" t="str">
        <f>IF(AND($F13&gt;=L$8,$F13&lt;L$8+7),IF($E13="Milestone","●",IF($E13="Decision","◆",IF($E13="KPI","■",""))),"")</f>
        <v/>
      </c>
      <c r="M13" s="23" t="str">
        <f>IF(AND($F13&gt;=M$8,$F13&lt;M$8+7),IF($E13="Milestone","●",IF($E13="Decision","◆",IF($E13="KPI","■",""))),"")</f>
        <v/>
      </c>
      <c r="N13" s="23" t="str">
        <f>IF(AND($F13&gt;=N$8,$F13&lt;N$8+7),IF($E13="Milestone","●",IF($E13="Decision","◆",IF($E13="KPI","■",""))),"")</f>
        <v/>
      </c>
      <c r="O13" s="23" t="str">
        <f>IF(AND($F13&gt;=O$8,$F13&lt;O$8+7),IF($E13="Milestone","●",IF($E13="Decision","◆",IF($E13="KPI","■",""))),"")</f>
        <v/>
      </c>
      <c r="P13" s="23" t="str">
        <f>IF(AND($F13&gt;=P$8,$F13&lt;P$8+7),IF($E13="Milestone","●",IF($E13="Decision","◆",IF($E13="KPI","■",""))),"")</f>
        <v/>
      </c>
      <c r="Q13" s="23" t="str">
        <f>IF(AND($F13&gt;=Q$8,$F13&lt;Q$8+7),IF($E13="Milestone","●",IF($E13="Decision","◆",IF($E13="KPI","■",""))),"")</f>
        <v/>
      </c>
      <c r="R13" s="23" t="str">
        <f>IF(AND($F13&gt;=R$8,$F13&lt;R$8+7),IF($E13="Milestone","●",IF($E13="Decision","◆",IF($E13="KPI","■",""))),"")</f>
        <v/>
      </c>
      <c r="S13" s="23" t="str">
        <f>IF(AND($F13&gt;=S$8,$F13&lt;S$8+7),IF($E13="Milestone","●",IF($E13="Decision","◆",IF($E13="KPI","■",""))),"")</f>
        <v/>
      </c>
      <c r="T13" s="23" t="str">
        <f>IF(AND($F13&gt;=T$8,$F13&lt;T$8+7),IF($E13="Milestone","●",IF($E13="Decision","◆",IF($E13="KPI","■",""))),"")</f>
        <v/>
      </c>
      <c r="U13" s="22" t="str">
        <f>IF(AND($F13&gt;=U$8,$F13&lt;U$8+7),IF($E13="Milestone","●",IF($E13="Decision","◆",IF($E13="KPI","■",""))),"")</f>
        <v/>
      </c>
      <c r="V13" s="23" t="str">
        <f>IF(AND($F13&gt;=V$8,$F13&lt;V$8+7),IF($E13="Milestone","●",IF($E13="Decision","◆",IF($E13="KPI","■",""))),"")</f>
        <v/>
      </c>
      <c r="W13" s="23" t="str">
        <f>IF(AND($F13&gt;=W$8,$F13&lt;W$8+7),IF($E13="Milestone","●",IF($E13="Decision","◆",IF($E13="KPI","■",""))),"")</f>
        <v/>
      </c>
      <c r="X13" s="23" t="str">
        <f>IF(AND($F13&gt;=X$8,$F13&lt;X$8+7),IF($E13="Milestone","●",IF($E13="Decision","◆",IF($E13="KPI","■",""))),"")</f>
        <v/>
      </c>
      <c r="Y13" s="23" t="str">
        <f>IF(AND($F13&gt;=Y$8,$F13&lt;Y$8+7),IF($E13="Milestone","●",IF($E13="Decision","◆",IF($E13="KPI","■",""))),"")</f>
        <v/>
      </c>
      <c r="Z13" s="23" t="str">
        <f>IF(AND($F13&gt;=Z$8,$F13&lt;Z$8+7),IF($E13="Milestone","●",IF($E13="Decision","◆",IF($E13="KPI","■",""))),"")</f>
        <v/>
      </c>
      <c r="AA13" s="23" t="str">
        <f>IF(AND($F13&gt;=AA$8,$F13&lt;AA$8+7),IF($E13="Milestone","●",IF($E13="Decision","◆",IF($E13="KPI","■",""))),"")</f>
        <v/>
      </c>
      <c r="AB13" s="23" t="str">
        <f>IF(AND($F13&gt;=AB$8,$F13&lt;AB$8+7),IF($E13="Milestone","●",IF($E13="Decision","◆",IF($E13="KPI","■",""))),"")</f>
        <v/>
      </c>
      <c r="AC13" s="23" t="str">
        <f>IF(AND($F13&gt;=AC$8,$F13&lt;AC$8+7),IF($E13="Milestone","●",IF($E13="Decision","◆",IF($E13="KPI","■",""))),"")</f>
        <v/>
      </c>
      <c r="AD13" s="23" t="str">
        <f>IF(AND($F13&gt;=AD$8,$F13&lt;AD$8+7),IF($E13="Milestone","●",IF($E13="Decision","◆",IF($E13="KPI","■",""))),"")</f>
        <v/>
      </c>
      <c r="AE13" s="23" t="str">
        <f>IF(AND($F13&gt;=AE$8,$F13&lt;AE$8+7),IF($E13="Milestone","●",IF($E13="Decision","◆",IF($E13="KPI","■",""))),"")</f>
        <v/>
      </c>
      <c r="AF13" s="23" t="str">
        <f>IF(AND($F13&gt;=AF$8,$F13&lt;AF$8+7),IF($E13="Milestone","●",IF($E13="Decision","◆",IF($E13="KPI","■",""))),"")</f>
        <v/>
      </c>
      <c r="AG13" s="23" t="str">
        <f>IF(AND($F13&gt;=AG$8,$F13&lt;AG$8+7),IF($E13="Milestone","●",IF($E13="Decision","◆",IF($E13="KPI","■",""))),"")</f>
        <v/>
      </c>
      <c r="AH13" s="22" t="str">
        <f>IF(AND($F13&gt;=AH$8,$F13&lt;AH$8+7),IF($E13="Milestone","●",IF($E13="Decision","◆",IF($E13="KPI","■",""))),"")</f>
        <v/>
      </c>
      <c r="AI13" s="23" t="str">
        <f>IF(AND($F13&gt;=AI$8,$F13&lt;AI$8+7),IF($E13="Milestone","●",IF($E13="Decision","◆",IF($E13="KPI","■",""))),"")</f>
        <v/>
      </c>
      <c r="AJ13" s="23" t="str">
        <f>IF(AND($F13&gt;=AJ$8,$F13&lt;AJ$8+7),IF($E13="Milestone","●",IF($E13="Decision","◆",IF($E13="KPI","■",""))),"")</f>
        <v/>
      </c>
      <c r="AK13" s="23" t="str">
        <f>IF(AND($F13&gt;=AK$8,$F13&lt;AK$8+7),IF($E13="Milestone","●",IF($E13="Decision","◆",IF($E13="KPI","■",""))),"")</f>
        <v/>
      </c>
      <c r="AL13" s="23" t="str">
        <f>IF(AND($F13&gt;=AL$8,$F13&lt;AL$8+7),IF($E13="Milestone","●",IF($E13="Decision","◆",IF($E13="KPI","■",""))),"")</f>
        <v/>
      </c>
      <c r="AM13" s="23" t="str">
        <f>IF(AND($F13&gt;=AM$8,$F13&lt;AM$8+7),IF($E13="Milestone","●",IF($E13="Decision","◆",IF($E13="KPI","■",""))),"")</f>
        <v/>
      </c>
      <c r="AN13" s="23" t="str">
        <f>IF(AND($F13&gt;=AN$8,$F13&lt;AN$8+7),IF($E13="Milestone","●",IF($E13="Decision","◆",IF($E13="KPI","■",""))),"")</f>
        <v/>
      </c>
      <c r="AO13" s="23" t="str">
        <f>IF(AND($F13&gt;=AO$8,$F13&lt;AO$8+7),IF($E13="Milestone","●",IF($E13="Decision","◆",IF($E13="KPI","■",""))),"")</f>
        <v/>
      </c>
      <c r="AP13" s="23" t="str">
        <f>IF(AND($F13&gt;=AP$8,$F13&lt;AP$8+7),IF($E13="Milestone","●",IF($E13="Decision","◆",IF($E13="KPI","■",""))),"")</f>
        <v/>
      </c>
      <c r="AQ13" s="23" t="str">
        <f>IF(AND($F13&gt;=AQ$8,$F13&lt;AQ$8+7),IF($E13="Milestone","●",IF($E13="Decision","◆",IF($E13="KPI","■",""))),"")</f>
        <v/>
      </c>
      <c r="AR13" s="23" t="str">
        <f>IF(AND($F13&gt;=AR$8,$F13&lt;AR$8+7),IF($E13="Milestone","●",IF($E13="Decision","◆",IF($E13="KPI","■",""))),"")</f>
        <v/>
      </c>
      <c r="AS13" s="23" t="str">
        <f>IF(AND($F13&gt;=AS$8,$F13&lt;AS$8+7),IF($E13="Milestone","●",IF($E13="Decision","◆",IF($E13="KPI","■",""))),"")</f>
        <v/>
      </c>
      <c r="AT13" s="23" t="str">
        <f>IF(AND($F13&gt;=AT$8,$F13&lt;AT$8+7),IF($E13="Milestone","●",IF($E13="Decision","◆",IF($E13="KPI","■",""))),"")</f>
        <v/>
      </c>
      <c r="AU13" s="22" t="str">
        <f>IF(AND($F13&gt;=AU$8,$F13&lt;AU$8+7),IF($E13="Milestone","●",IF($E13="Decision","◆",IF($E13="KPI","■",""))),"")</f>
        <v/>
      </c>
      <c r="AV13" s="23" t="str">
        <f>IF(AND($F13&gt;=AV$8,$F13&lt;AV$8+7),IF($E13="Milestone","●",IF($E13="Decision","◆",IF($E13="KPI","■",""))),"")</f>
        <v/>
      </c>
      <c r="AW13" s="23" t="str">
        <f>IF(AND($F13&gt;=AW$8,$F13&lt;AW$8+7),IF($E13="Milestone","●",IF($E13="Decision","◆",IF($E13="KPI","■",""))),"")</f>
        <v/>
      </c>
      <c r="AX13" s="23" t="str">
        <f>IF(AND($F13&gt;=AX$8,$F13&lt;AX$8+7),IF($E13="Milestone","●",IF($E13="Decision","◆",IF($E13="KPI","■",""))),"")</f>
        <v/>
      </c>
      <c r="AY13" s="23" t="str">
        <f>IF(AND($F13&gt;=AY$8,$F13&lt;AY$8+7),IF($E13="Milestone","●",IF($E13="Decision","◆",IF($E13="KPI","■",""))),"")</f>
        <v/>
      </c>
      <c r="AZ13" s="23" t="str">
        <f>IF(AND($F13&gt;=AZ$8,$F13&lt;AZ$8+7),IF($E13="Milestone","●",IF($E13="Decision","◆",IF($E13="KPI","■",""))),"")</f>
        <v/>
      </c>
      <c r="BA13" s="23" t="str">
        <f>IF(AND($F13&gt;=BA$8,$F13&lt;BA$8+7),IF($E13="Milestone","●",IF($E13="Decision","◆",IF($E13="KPI","■",""))),"")</f>
        <v/>
      </c>
      <c r="BB13" s="23" t="str">
        <f>IF(AND($F13&gt;=BB$8,$F13&lt;BB$8+7),IF($E13="Milestone","●",IF($E13="Decision","◆",IF($E13="KPI","■",""))),"")</f>
        <v/>
      </c>
      <c r="BC13" s="23" t="str">
        <f>IF(AND($F13&gt;=BC$8,$F13&lt;BC$8+7),IF($E13="Milestone","●",IF($E13="Decision","◆",IF($E13="KPI","■",""))),"")</f>
        <v/>
      </c>
      <c r="BD13" s="23" t="str">
        <f>IF(AND($F13&gt;=BD$8,$F13&lt;BD$8+7),IF($E13="Milestone","●",IF($E13="Decision","◆",IF($E13="KPI","■",""))),"")</f>
        <v/>
      </c>
      <c r="BE13" s="23" t="str">
        <f>IF(AND($F13&gt;=BE$8,$F13&lt;BE$8+7),IF($E13="Milestone","●",IF($E13="Decision","◆",IF($E13="KPI","■",""))),"")</f>
        <v/>
      </c>
      <c r="BF13" s="23" t="str">
        <f>IF(AND($F13&gt;=BF$8,$F13&lt;BF$8+7),IF($E13="Milestone","●",IF($E13="Decision","◆",IF($E13="KPI","■",""))),"")</f>
        <v/>
      </c>
      <c r="BG13" s="23" t="str">
        <f>IF(AND($F13&gt;=BG$8,$F13&lt;BG$8+7),IF($E13="Milestone","●",IF($E13="Decision","◆",IF($E13="KPI","■",""))),"")</f>
        <v/>
      </c>
      <c r="BH13" s="22" t="str">
        <f>IF(AND($F13&gt;=BH$8,$F13&lt;DATE(YEAR($D$4)+1,MONTH($D$4),DAY($D$4))),IF($E13="Milestone","●",IF($E13="Decision","◆",IF($E13="KPI","■",""))),"")</f>
        <v/>
      </c>
    </row>
    <row r="14" spans="2:60" ht="18" customHeight="1" x14ac:dyDescent="0.25">
      <c r="B14" s="13"/>
      <c r="C14" s="14"/>
      <c r="D14" s="15"/>
      <c r="E14" s="15"/>
      <c r="F14" s="24"/>
      <c r="G14" s="24"/>
      <c r="H14" s="13"/>
      <c r="I14" s="23" t="str">
        <f>IF(AND($F14&gt;=I$8,$F14&lt;I$8+7),IF($E14="Milestone","●",IF($E14="Decision","◆",IF($E14="KPI","■",""))),"")</f>
        <v/>
      </c>
      <c r="J14" s="23" t="str">
        <f>IF(AND($F14&gt;=J$8,$F14&lt;J$8+7),IF($E14="Milestone","●",IF($E14="Decision","◆",IF($E14="KPI","■",""))),"")</f>
        <v/>
      </c>
      <c r="K14" s="23" t="str">
        <f>IF(AND($F14&gt;=K$8,$F14&lt;K$8+7),IF($E14="Milestone","●",IF($E14="Decision","◆",IF($E14="KPI","■",""))),"")</f>
        <v/>
      </c>
      <c r="L14" s="23" t="str">
        <f>IF(AND($F14&gt;=L$8,$F14&lt;L$8+7),IF($E14="Milestone","●",IF($E14="Decision","◆",IF($E14="KPI","■",""))),"")</f>
        <v/>
      </c>
      <c r="M14" s="23" t="str">
        <f>IF(AND($F14&gt;=M$8,$F14&lt;M$8+7),IF($E14="Milestone","●",IF($E14="Decision","◆",IF($E14="KPI","■",""))),"")</f>
        <v/>
      </c>
      <c r="N14" s="23" t="str">
        <f>IF(AND($F14&gt;=N$8,$F14&lt;N$8+7),IF($E14="Milestone","●",IF($E14="Decision","◆",IF($E14="KPI","■",""))),"")</f>
        <v/>
      </c>
      <c r="O14" s="23" t="str">
        <f>IF(AND($F14&gt;=O$8,$F14&lt;O$8+7),IF($E14="Milestone","●",IF($E14="Decision","◆",IF($E14="KPI","■",""))),"")</f>
        <v/>
      </c>
      <c r="P14" s="23" t="str">
        <f>IF(AND($F14&gt;=P$8,$F14&lt;P$8+7),IF($E14="Milestone","●",IF($E14="Decision","◆",IF($E14="KPI","■",""))),"")</f>
        <v/>
      </c>
      <c r="Q14" s="23" t="str">
        <f>IF(AND($F14&gt;=Q$8,$F14&lt;Q$8+7),IF($E14="Milestone","●",IF($E14="Decision","◆",IF($E14="KPI","■",""))),"")</f>
        <v/>
      </c>
      <c r="R14" s="23" t="str">
        <f>IF(AND($F14&gt;=R$8,$F14&lt;R$8+7),IF($E14="Milestone","●",IF($E14="Decision","◆",IF($E14="KPI","■",""))),"")</f>
        <v/>
      </c>
      <c r="S14" s="23" t="str">
        <f>IF(AND($F14&gt;=S$8,$F14&lt;S$8+7),IF($E14="Milestone","●",IF($E14="Decision","◆",IF($E14="KPI","■",""))),"")</f>
        <v/>
      </c>
      <c r="T14" s="23" t="str">
        <f>IF(AND($F14&gt;=T$8,$F14&lt;T$8+7),IF($E14="Milestone","●",IF($E14="Decision","◆",IF($E14="KPI","■",""))),"")</f>
        <v/>
      </c>
      <c r="U14" s="22" t="str">
        <f>IF(AND($F14&gt;=U$8,$F14&lt;U$8+7),IF($E14="Milestone","●",IF($E14="Decision","◆",IF($E14="KPI","■",""))),"")</f>
        <v/>
      </c>
      <c r="V14" s="23" t="str">
        <f>IF(AND($F14&gt;=V$8,$F14&lt;V$8+7),IF($E14="Milestone","●",IF($E14="Decision","◆",IF($E14="KPI","■",""))),"")</f>
        <v/>
      </c>
      <c r="W14" s="23" t="str">
        <f>IF(AND($F14&gt;=W$8,$F14&lt;W$8+7),IF($E14="Milestone","●",IF($E14="Decision","◆",IF($E14="KPI","■",""))),"")</f>
        <v/>
      </c>
      <c r="X14" s="23" t="str">
        <f>IF(AND($F14&gt;=X$8,$F14&lt;X$8+7),IF($E14="Milestone","●",IF($E14="Decision","◆",IF($E14="KPI","■",""))),"")</f>
        <v/>
      </c>
      <c r="Y14" s="23" t="str">
        <f>IF(AND($F14&gt;=Y$8,$F14&lt;Y$8+7),IF($E14="Milestone","●",IF($E14="Decision","◆",IF($E14="KPI","■",""))),"")</f>
        <v/>
      </c>
      <c r="Z14" s="23" t="str">
        <f>IF(AND($F14&gt;=Z$8,$F14&lt;Z$8+7),IF($E14="Milestone","●",IF($E14="Decision","◆",IF($E14="KPI","■",""))),"")</f>
        <v/>
      </c>
      <c r="AA14" s="23" t="str">
        <f>IF(AND($F14&gt;=AA$8,$F14&lt;AA$8+7),IF($E14="Milestone","●",IF($E14="Decision","◆",IF($E14="KPI","■",""))),"")</f>
        <v/>
      </c>
      <c r="AB14" s="23" t="str">
        <f>IF(AND($F14&gt;=AB$8,$F14&lt;AB$8+7),IF($E14="Milestone","●",IF($E14="Decision","◆",IF($E14="KPI","■",""))),"")</f>
        <v/>
      </c>
      <c r="AC14" s="23" t="str">
        <f>IF(AND($F14&gt;=AC$8,$F14&lt;AC$8+7),IF($E14="Milestone","●",IF($E14="Decision","◆",IF($E14="KPI","■",""))),"")</f>
        <v/>
      </c>
      <c r="AD14" s="23" t="str">
        <f>IF(AND($F14&gt;=AD$8,$F14&lt;AD$8+7),IF($E14="Milestone","●",IF($E14="Decision","◆",IF($E14="KPI","■",""))),"")</f>
        <v/>
      </c>
      <c r="AE14" s="23" t="str">
        <f>IF(AND($F14&gt;=AE$8,$F14&lt;AE$8+7),IF($E14="Milestone","●",IF($E14="Decision","◆",IF($E14="KPI","■",""))),"")</f>
        <v/>
      </c>
      <c r="AF14" s="23" t="str">
        <f>IF(AND($F14&gt;=AF$8,$F14&lt;AF$8+7),IF($E14="Milestone","●",IF($E14="Decision","◆",IF($E14="KPI","■",""))),"")</f>
        <v/>
      </c>
      <c r="AG14" s="23" t="str">
        <f>IF(AND($F14&gt;=AG$8,$F14&lt;AG$8+7),IF($E14="Milestone","●",IF($E14="Decision","◆",IF($E14="KPI","■",""))),"")</f>
        <v/>
      </c>
      <c r="AH14" s="22" t="str">
        <f>IF(AND($F14&gt;=AH$8,$F14&lt;AH$8+7),IF($E14="Milestone","●",IF($E14="Decision","◆",IF($E14="KPI","■",""))),"")</f>
        <v/>
      </c>
      <c r="AI14" s="23" t="str">
        <f>IF(AND($F14&gt;=AI$8,$F14&lt;AI$8+7),IF($E14="Milestone","●",IF($E14="Decision","◆",IF($E14="KPI","■",""))),"")</f>
        <v/>
      </c>
      <c r="AJ14" s="23" t="str">
        <f>IF(AND($F14&gt;=AJ$8,$F14&lt;AJ$8+7),IF($E14="Milestone","●",IF($E14="Decision","◆",IF($E14="KPI","■",""))),"")</f>
        <v/>
      </c>
      <c r="AK14" s="23" t="str">
        <f>IF(AND($F14&gt;=AK$8,$F14&lt;AK$8+7),IF($E14="Milestone","●",IF($E14="Decision","◆",IF($E14="KPI","■",""))),"")</f>
        <v/>
      </c>
      <c r="AL14" s="23" t="str">
        <f>IF(AND($F14&gt;=AL$8,$F14&lt;AL$8+7),IF($E14="Milestone","●",IF($E14="Decision","◆",IF($E14="KPI","■",""))),"")</f>
        <v/>
      </c>
      <c r="AM14" s="23" t="str">
        <f>IF(AND($F14&gt;=AM$8,$F14&lt;AM$8+7),IF($E14="Milestone","●",IF($E14="Decision","◆",IF($E14="KPI","■",""))),"")</f>
        <v/>
      </c>
      <c r="AN14" s="23" t="str">
        <f>IF(AND($F14&gt;=AN$8,$F14&lt;AN$8+7),IF($E14="Milestone","●",IF($E14="Decision","◆",IF($E14="KPI","■",""))),"")</f>
        <v/>
      </c>
      <c r="AO14" s="23" t="str">
        <f>IF(AND($F14&gt;=AO$8,$F14&lt;AO$8+7),IF($E14="Milestone","●",IF($E14="Decision","◆",IF($E14="KPI","■",""))),"")</f>
        <v/>
      </c>
      <c r="AP14" s="23" t="str">
        <f>IF(AND($F14&gt;=AP$8,$F14&lt;AP$8+7),IF($E14="Milestone","●",IF($E14="Decision","◆",IF($E14="KPI","■",""))),"")</f>
        <v/>
      </c>
      <c r="AQ14" s="23" t="str">
        <f>IF(AND($F14&gt;=AQ$8,$F14&lt;AQ$8+7),IF($E14="Milestone","●",IF($E14="Decision","◆",IF($E14="KPI","■",""))),"")</f>
        <v/>
      </c>
      <c r="AR14" s="23" t="str">
        <f>IF(AND($F14&gt;=AR$8,$F14&lt;AR$8+7),IF($E14="Milestone","●",IF($E14="Decision","◆",IF($E14="KPI","■",""))),"")</f>
        <v/>
      </c>
      <c r="AS14" s="23" t="str">
        <f>IF(AND($F14&gt;=AS$8,$F14&lt;AS$8+7),IF($E14="Milestone","●",IF($E14="Decision","◆",IF($E14="KPI","■",""))),"")</f>
        <v/>
      </c>
      <c r="AT14" s="23" t="str">
        <f>IF(AND($F14&gt;=AT$8,$F14&lt;AT$8+7),IF($E14="Milestone","●",IF($E14="Decision","◆",IF($E14="KPI","■",""))),"")</f>
        <v/>
      </c>
      <c r="AU14" s="22" t="str">
        <f>IF(AND($F14&gt;=AU$8,$F14&lt;AU$8+7),IF($E14="Milestone","●",IF($E14="Decision","◆",IF($E14="KPI","■",""))),"")</f>
        <v/>
      </c>
      <c r="AV14" s="23" t="str">
        <f>IF(AND($F14&gt;=AV$8,$F14&lt;AV$8+7),IF($E14="Milestone","●",IF($E14="Decision","◆",IF($E14="KPI","■",""))),"")</f>
        <v/>
      </c>
      <c r="AW14" s="23" t="str">
        <f>IF(AND($F14&gt;=AW$8,$F14&lt;AW$8+7),IF($E14="Milestone","●",IF($E14="Decision","◆",IF($E14="KPI","■",""))),"")</f>
        <v/>
      </c>
      <c r="AX14" s="23" t="str">
        <f>IF(AND($F14&gt;=AX$8,$F14&lt;AX$8+7),IF($E14="Milestone","●",IF($E14="Decision","◆",IF($E14="KPI","■",""))),"")</f>
        <v/>
      </c>
      <c r="AY14" s="23" t="str">
        <f>IF(AND($F14&gt;=AY$8,$F14&lt;AY$8+7),IF($E14="Milestone","●",IF($E14="Decision","◆",IF($E14="KPI","■",""))),"")</f>
        <v/>
      </c>
      <c r="AZ14" s="23" t="str">
        <f>IF(AND($F14&gt;=AZ$8,$F14&lt;AZ$8+7),IF($E14="Milestone","●",IF($E14="Decision","◆",IF($E14="KPI","■",""))),"")</f>
        <v/>
      </c>
      <c r="BA14" s="23" t="str">
        <f>IF(AND($F14&gt;=BA$8,$F14&lt;BA$8+7),IF($E14="Milestone","●",IF($E14="Decision","◆",IF($E14="KPI","■",""))),"")</f>
        <v/>
      </c>
      <c r="BB14" s="23" t="str">
        <f>IF(AND($F14&gt;=BB$8,$F14&lt;BB$8+7),IF($E14="Milestone","●",IF($E14="Decision","◆",IF($E14="KPI","■",""))),"")</f>
        <v/>
      </c>
      <c r="BC14" s="23" t="str">
        <f>IF(AND($F14&gt;=BC$8,$F14&lt;BC$8+7),IF($E14="Milestone","●",IF($E14="Decision","◆",IF($E14="KPI","■",""))),"")</f>
        <v/>
      </c>
      <c r="BD14" s="23" t="str">
        <f>IF(AND($F14&gt;=BD$8,$F14&lt;BD$8+7),IF($E14="Milestone","●",IF($E14="Decision","◆",IF($E14="KPI","■",""))),"")</f>
        <v/>
      </c>
      <c r="BE14" s="23" t="str">
        <f>IF(AND($F14&gt;=BE$8,$F14&lt;BE$8+7),IF($E14="Milestone","●",IF($E14="Decision","◆",IF($E14="KPI","■",""))),"")</f>
        <v/>
      </c>
      <c r="BF14" s="23" t="str">
        <f>IF(AND($F14&gt;=BF$8,$F14&lt;BF$8+7),IF($E14="Milestone","●",IF($E14="Decision","◆",IF($E14="KPI","■",""))),"")</f>
        <v/>
      </c>
      <c r="BG14" s="23" t="str">
        <f>IF(AND($F14&gt;=BG$8,$F14&lt;BG$8+7),IF($E14="Milestone","●",IF($E14="Decision","◆",IF($E14="KPI","■",""))),"")</f>
        <v/>
      </c>
      <c r="BH14" s="22" t="str">
        <f>IF(AND($F14&gt;=BH$8,$F14&lt;DATE(YEAR($D$4)+1,MONTH($D$4),DAY($D$4))),IF($E14="Milestone","●",IF($E14="Decision","◆",IF($E14="KPI","■",""))),"")</f>
        <v/>
      </c>
    </row>
    <row r="15" spans="2:60" ht="6.75" customHeight="1" x14ac:dyDescent="0.25">
      <c r="U15" s="20"/>
      <c r="AH15" s="20"/>
      <c r="AU15" s="20"/>
      <c r="BH15" s="20"/>
    </row>
    <row r="16" spans="2:60" ht="24" customHeight="1" x14ac:dyDescent="0.25">
      <c r="B16" s="9" t="s">
        <v>81</v>
      </c>
      <c r="C16" s="10" t="s">
        <v>12</v>
      </c>
      <c r="D16" s="12"/>
      <c r="E16" s="10" t="s">
        <v>13</v>
      </c>
      <c r="F16" s="1"/>
      <c r="G16" s="1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25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25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25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25"/>
    </row>
    <row r="17" spans="2:60" ht="18" customHeight="1" x14ac:dyDescent="0.25">
      <c r="B17" s="13"/>
      <c r="C17" s="14" t="s">
        <v>61</v>
      </c>
      <c r="D17" s="15" t="s">
        <v>80</v>
      </c>
      <c r="E17" s="15" t="s">
        <v>72</v>
      </c>
      <c r="F17" s="24">
        <v>46405</v>
      </c>
      <c r="G17" s="24">
        <v>46471</v>
      </c>
      <c r="H17" s="13"/>
      <c r="I17" s="23" t="str">
        <f>IF(AND($F17&gt;=I$8,$F17&lt;I$8+7),IF($E17="Milestone","●",IF($E17="Decision","◆",IF($E17="KPI","■",""))),"")</f>
        <v/>
      </c>
      <c r="J17" s="23" t="str">
        <f>IF(AND($F17&gt;=J$8,$F17&lt;J$8+7),IF($E17="Milestone","●",IF($E17="Decision","◆",IF($E17="KPI","■",""))),"")</f>
        <v/>
      </c>
      <c r="K17" s="23" t="str">
        <f>IF(AND($F17&gt;=K$8,$F17&lt;K$8+7),IF($E17="Milestone","●",IF($E17="Decision","◆",IF($E17="KPI","■",""))),"")</f>
        <v/>
      </c>
      <c r="L17" s="23" t="str">
        <f>IF(AND($F17&gt;=L$8,$F17&lt;L$8+7),IF($E17="Milestone","●",IF($E17="Decision","◆",IF($E17="KPI","■",""))),"")</f>
        <v/>
      </c>
      <c r="M17" s="23" t="str">
        <f>IF(AND($F17&gt;=M$8,$F17&lt;M$8+7),IF($E17="Milestone","●",IF($E17="Decision","◆",IF($E17="KPI","■",""))),"")</f>
        <v/>
      </c>
      <c r="N17" s="23" t="str">
        <f>IF(AND($F17&gt;=N$8,$F17&lt;N$8+7),IF($E17="Milestone","●",IF($E17="Decision","◆",IF($E17="KPI","■",""))),"")</f>
        <v/>
      </c>
      <c r="O17" s="23" t="str">
        <f>IF(AND($F17&gt;=O$8,$F17&lt;O$8+7),IF($E17="Milestone","●",IF($E17="Decision","◆",IF($E17="KPI","■",""))),"")</f>
        <v/>
      </c>
      <c r="P17" s="23" t="str">
        <f>IF(AND($F17&gt;=P$8,$F17&lt;P$8+7),IF($E17="Milestone","●",IF($E17="Decision","◆",IF($E17="KPI","■",""))),"")</f>
        <v/>
      </c>
      <c r="Q17" s="23" t="str">
        <f>IF(AND($F17&gt;=Q$8,$F17&lt;Q$8+7),IF($E17="Milestone","●",IF($E17="Decision","◆",IF($E17="KPI","■",""))),"")</f>
        <v/>
      </c>
      <c r="R17" s="23" t="str">
        <f>IF(AND($F17&gt;=R$8,$F17&lt;R$8+7),IF($E17="Milestone","●",IF($E17="Decision","◆",IF($E17="KPI","■",""))),"")</f>
        <v/>
      </c>
      <c r="S17" s="23" t="str">
        <f>IF(AND($F17&gt;=S$8,$F17&lt;S$8+7),IF($E17="Milestone","●",IF($E17="Decision","◆",IF($E17="KPI","■",""))),"")</f>
        <v/>
      </c>
      <c r="T17" s="23" t="str">
        <f>IF(AND($F17&gt;=T$8,$F17&lt;T$8+7),IF($E17="Milestone","●",IF($E17="Decision","◆",IF($E17="KPI","■",""))),"")</f>
        <v/>
      </c>
      <c r="U17" s="22" t="str">
        <f>IF(AND($F17&gt;=U$8,$F17&lt;U$8+7),IF($E17="Milestone","●",IF($E17="Decision","◆",IF($E17="KPI","■",""))),"")</f>
        <v/>
      </c>
      <c r="V17" s="23" t="str">
        <f>IF(AND($F17&gt;=V$8,$F17&lt;V$8+7),IF($E17="Milestone","●",IF($E17="Decision","◆",IF($E17="KPI","■",""))),"")</f>
        <v/>
      </c>
      <c r="W17" s="23" t="str">
        <f>IF(AND($F17&gt;=W$8,$F17&lt;W$8+7),IF($E17="Milestone","●",IF($E17="Decision","◆",IF($E17="KPI","■",""))),"")</f>
        <v/>
      </c>
      <c r="X17" s="23" t="str">
        <f>IF(AND($F17&gt;=X$8,$F17&lt;X$8+7),IF($E17="Milestone","●",IF($E17="Decision","◆",IF($E17="KPI","■",""))),"")</f>
        <v/>
      </c>
      <c r="Y17" s="23" t="str">
        <f>IF(AND($F17&gt;=Y$8,$F17&lt;Y$8+7),IF($E17="Milestone","●",IF($E17="Decision","◆",IF($E17="KPI","■",""))),"")</f>
        <v/>
      </c>
      <c r="Z17" s="23" t="str">
        <f>IF(AND($F17&gt;=Z$8,$F17&lt;Z$8+7),IF($E17="Milestone","●",IF($E17="Decision","◆",IF($E17="KPI","■",""))),"")</f>
        <v/>
      </c>
      <c r="AA17" s="23" t="str">
        <f>IF(AND($F17&gt;=AA$8,$F17&lt;AA$8+7),IF($E17="Milestone","●",IF($E17="Decision","◆",IF($E17="KPI","■",""))),"")</f>
        <v/>
      </c>
      <c r="AB17" s="23" t="str">
        <f>IF(AND($F17&gt;=AB$8,$F17&lt;AB$8+7),IF($E17="Milestone","●",IF($E17="Decision","◆",IF($E17="KPI","■",""))),"")</f>
        <v/>
      </c>
      <c r="AC17" s="23" t="str">
        <f>IF(AND($F17&gt;=AC$8,$F17&lt;AC$8+7),IF($E17="Milestone","●",IF($E17="Decision","◆",IF($E17="KPI","■",""))),"")</f>
        <v/>
      </c>
      <c r="AD17" s="23" t="str">
        <f>IF(AND($F17&gt;=AD$8,$F17&lt;AD$8+7),IF($E17="Milestone","●",IF($E17="Decision","◆",IF($E17="KPI","■",""))),"")</f>
        <v/>
      </c>
      <c r="AE17" s="23" t="str">
        <f>IF(AND($F17&gt;=AE$8,$F17&lt;AE$8+7),IF($E17="Milestone","●",IF($E17="Decision","◆",IF($E17="KPI","■",""))),"")</f>
        <v/>
      </c>
      <c r="AF17" s="23" t="str">
        <f>IF(AND($F17&gt;=AF$8,$F17&lt;AF$8+7),IF($E17="Milestone","●",IF($E17="Decision","◆",IF($E17="KPI","■",""))),"")</f>
        <v/>
      </c>
      <c r="AG17" s="23" t="str">
        <f>IF(AND($F17&gt;=AG$8,$F17&lt;AG$8+7),IF($E17="Milestone","●",IF($E17="Decision","◆",IF($E17="KPI","■",""))),"")</f>
        <v/>
      </c>
      <c r="AH17" s="22" t="str">
        <f>IF(AND($F17&gt;=AH$8,$F17&lt;AH$8+7),IF($E17="Milestone","●",IF($E17="Decision","◆",IF($E17="KPI","■",""))),"")</f>
        <v/>
      </c>
      <c r="AI17" s="23" t="str">
        <f>IF(AND($F17&gt;=AI$8,$F17&lt;AI$8+7),IF($E17="Milestone","●",IF($E17="Decision","◆",IF($E17="KPI","■",""))),"")</f>
        <v/>
      </c>
      <c r="AJ17" s="23" t="str">
        <f>IF(AND($F17&gt;=AJ$8,$F17&lt;AJ$8+7),IF($E17="Milestone","●",IF($E17="Decision","◆",IF($E17="KPI","■",""))),"")</f>
        <v/>
      </c>
      <c r="AK17" s="23" t="str">
        <f>IF(AND($F17&gt;=AK$8,$F17&lt;AK$8+7),IF($E17="Milestone","●",IF($E17="Decision","◆",IF($E17="KPI","■",""))),"")</f>
        <v/>
      </c>
      <c r="AL17" s="23" t="str">
        <f>IF(AND($F17&gt;=AL$8,$F17&lt;AL$8+7),IF($E17="Milestone","●",IF($E17="Decision","◆",IF($E17="KPI","■",""))),"")</f>
        <v/>
      </c>
      <c r="AM17" s="23" t="str">
        <f>IF(AND($F17&gt;=AM$8,$F17&lt;AM$8+7),IF($E17="Milestone","●",IF($E17="Decision","◆",IF($E17="KPI","■",""))),"")</f>
        <v/>
      </c>
      <c r="AN17" s="23" t="str">
        <f>IF(AND($F17&gt;=AN$8,$F17&lt;AN$8+7),IF($E17="Milestone","●",IF($E17="Decision","◆",IF($E17="KPI","■",""))),"")</f>
        <v/>
      </c>
      <c r="AO17" s="23" t="str">
        <f>IF(AND($F17&gt;=AO$8,$F17&lt;AO$8+7),IF($E17="Milestone","●",IF($E17="Decision","◆",IF($E17="KPI","■",""))),"")</f>
        <v/>
      </c>
      <c r="AP17" s="23" t="str">
        <f>IF(AND($F17&gt;=AP$8,$F17&lt;AP$8+7),IF($E17="Milestone","●",IF($E17="Decision","◆",IF($E17="KPI","■",""))),"")</f>
        <v/>
      </c>
      <c r="AQ17" s="23" t="str">
        <f>IF(AND($F17&gt;=AQ$8,$F17&lt;AQ$8+7),IF($E17="Milestone","●",IF($E17="Decision","◆",IF($E17="KPI","■",""))),"")</f>
        <v/>
      </c>
      <c r="AR17" s="23" t="str">
        <f>IF(AND($F17&gt;=AR$8,$F17&lt;AR$8+7),IF($E17="Milestone","●",IF($E17="Decision","◆",IF($E17="KPI","■",""))),"")</f>
        <v/>
      </c>
      <c r="AS17" s="23" t="str">
        <f>IF(AND($F17&gt;=AS$8,$F17&lt;AS$8+7),IF($E17="Milestone","●",IF($E17="Decision","◆",IF($E17="KPI","■",""))),"")</f>
        <v/>
      </c>
      <c r="AT17" s="23" t="str">
        <f>IF(AND($F17&gt;=AT$8,$F17&lt;AT$8+7),IF($E17="Milestone","●",IF($E17="Decision","◆",IF($E17="KPI","■",""))),"")</f>
        <v/>
      </c>
      <c r="AU17" s="22" t="str">
        <f>IF(AND($F17&gt;=AU$8,$F17&lt;AU$8+7),IF($E17="Milestone","●",IF($E17="Decision","◆",IF($E17="KPI","■",""))),"")</f>
        <v/>
      </c>
      <c r="AV17" s="23" t="str">
        <f>IF(AND($F17&gt;=AV$8,$F17&lt;AV$8+7),IF($E17="Milestone","●",IF($E17="Decision","◆",IF($E17="KPI","■",""))),"")</f>
        <v/>
      </c>
      <c r="AW17" s="23" t="str">
        <f>IF(AND($F17&gt;=AW$8,$F17&lt;AW$8+7),IF($E17="Milestone","●",IF($E17="Decision","◆",IF($E17="KPI","■",""))),"")</f>
        <v/>
      </c>
      <c r="AX17" s="23" t="str">
        <f>IF(AND($F17&gt;=AX$8,$F17&lt;AX$8+7),IF($E17="Milestone","●",IF($E17="Decision","◆",IF($E17="KPI","■",""))),"")</f>
        <v/>
      </c>
      <c r="AY17" s="23" t="str">
        <f>IF(AND($F17&gt;=AY$8,$F17&lt;AY$8+7),IF($E17="Milestone","●",IF($E17="Decision","◆",IF($E17="KPI","■",""))),"")</f>
        <v/>
      </c>
      <c r="AZ17" s="23" t="str">
        <f>IF(AND($F17&gt;=AZ$8,$F17&lt;AZ$8+7),IF($E17="Milestone","●",IF($E17="Decision","◆",IF($E17="KPI","■",""))),"")</f>
        <v/>
      </c>
      <c r="BA17" s="23" t="str">
        <f>IF(AND($F17&gt;=BA$8,$F17&lt;BA$8+7),IF($E17="Milestone","●",IF($E17="Decision","◆",IF($E17="KPI","■",""))),"")</f>
        <v/>
      </c>
      <c r="BB17" s="23" t="str">
        <f>IF(AND($F17&gt;=BB$8,$F17&lt;BB$8+7),IF($E17="Milestone","●",IF($E17="Decision","◆",IF($E17="KPI","■",""))),"")</f>
        <v/>
      </c>
      <c r="BC17" s="23" t="str">
        <f>IF(AND($F17&gt;=BC$8,$F17&lt;BC$8+7),IF($E17="Milestone","●",IF($E17="Decision","◆",IF($E17="KPI","■",""))),"")</f>
        <v/>
      </c>
      <c r="BD17" s="23" t="str">
        <f>IF(AND($F17&gt;=BD$8,$F17&lt;BD$8+7),IF($E17="Milestone","●",IF($E17="Decision","◆",IF($E17="KPI","■",""))),"")</f>
        <v/>
      </c>
      <c r="BE17" s="23" t="str">
        <f>IF(AND($F17&gt;=BE$8,$F17&lt;BE$8+7),IF($E17="Milestone","●",IF($E17="Decision","◆",IF($E17="KPI","■",""))),"")</f>
        <v/>
      </c>
      <c r="BF17" s="23" t="str">
        <f>IF(AND($F17&gt;=BF$8,$F17&lt;BF$8+7),IF($E17="Milestone","●",IF($E17="Decision","◆",IF($E17="KPI","■",""))),"")</f>
        <v/>
      </c>
      <c r="BG17" s="23" t="str">
        <f>IF(AND($F17&gt;=BG$8,$F17&lt;BG$8+7),IF($E17="Milestone","●",IF($E17="Decision","◆",IF($E17="KPI","■",""))),"")</f>
        <v/>
      </c>
      <c r="BH17" s="22" t="str">
        <f>IF(AND($F17&gt;=BH$8,$F17&lt;DATE(YEAR($D$4)+1,MONTH($D$4),DAY($D$4))),IF($E17="Milestone","●",IF($E17="Decision","◆",IF($E17="KPI","■",""))),"")</f>
        <v/>
      </c>
    </row>
    <row r="18" spans="2:60" ht="18" customHeight="1" x14ac:dyDescent="0.25">
      <c r="B18" s="13"/>
      <c r="C18" s="14" t="s">
        <v>61</v>
      </c>
      <c r="D18" s="15" t="s">
        <v>79</v>
      </c>
      <c r="E18" s="15" t="s">
        <v>78</v>
      </c>
      <c r="F18" s="24">
        <v>46478</v>
      </c>
      <c r="G18" s="24"/>
      <c r="H18" s="13"/>
      <c r="I18" s="23" t="str">
        <f>IF(AND($F18&gt;=I$8,$F18&lt;I$8+7),IF($E18="Milestone","●",IF($E18="Decision","◆",IF($E18="KPI","■",""))),"")</f>
        <v/>
      </c>
      <c r="J18" s="23" t="str">
        <f>IF(AND($F18&gt;=J$8,$F18&lt;J$8+7),IF($E18="Milestone","●",IF($E18="Decision","◆",IF($E18="KPI","■",""))),"")</f>
        <v/>
      </c>
      <c r="K18" s="23" t="str">
        <f>IF(AND($F18&gt;=K$8,$F18&lt;K$8+7),IF($E18="Milestone","●",IF($E18="Decision","◆",IF($E18="KPI","■",""))),"")</f>
        <v/>
      </c>
      <c r="L18" s="23" t="str">
        <f>IF(AND($F18&gt;=L$8,$F18&lt;L$8+7),IF($E18="Milestone","●",IF($E18="Decision","◆",IF($E18="KPI","■",""))),"")</f>
        <v/>
      </c>
      <c r="M18" s="23" t="str">
        <f>IF(AND($F18&gt;=M$8,$F18&lt;M$8+7),IF($E18="Milestone","●",IF($E18="Decision","◆",IF($E18="KPI","■",""))),"")</f>
        <v/>
      </c>
      <c r="N18" s="23" t="str">
        <f>IF(AND($F18&gt;=N$8,$F18&lt;N$8+7),IF($E18="Milestone","●",IF($E18="Decision","◆",IF($E18="KPI","■",""))),"")</f>
        <v/>
      </c>
      <c r="O18" s="23" t="str">
        <f>IF(AND($F18&gt;=O$8,$F18&lt;O$8+7),IF($E18="Milestone","●",IF($E18="Decision","◆",IF($E18="KPI","■",""))),"")</f>
        <v/>
      </c>
      <c r="P18" s="23" t="str">
        <f>IF(AND($F18&gt;=P$8,$F18&lt;P$8+7),IF($E18="Milestone","●",IF($E18="Decision","◆",IF($E18="KPI","■",""))),"")</f>
        <v/>
      </c>
      <c r="Q18" s="23" t="str">
        <f>IF(AND($F18&gt;=Q$8,$F18&lt;Q$8+7),IF($E18="Milestone","●",IF($E18="Decision","◆",IF($E18="KPI","■",""))),"")</f>
        <v/>
      </c>
      <c r="R18" s="23" t="str">
        <f>IF(AND($F18&gt;=R$8,$F18&lt;R$8+7),IF($E18="Milestone","●",IF($E18="Decision","◆",IF($E18="KPI","■",""))),"")</f>
        <v/>
      </c>
      <c r="S18" s="23" t="str">
        <f>IF(AND($F18&gt;=S$8,$F18&lt;S$8+7),IF($E18="Milestone","●",IF($E18="Decision","◆",IF($E18="KPI","■",""))),"")</f>
        <v/>
      </c>
      <c r="T18" s="23" t="str">
        <f>IF(AND($F18&gt;=T$8,$F18&lt;T$8+7),IF($E18="Milestone","●",IF($E18="Decision","◆",IF($E18="KPI","■",""))),"")</f>
        <v/>
      </c>
      <c r="U18" s="22" t="str">
        <f>IF(AND($F18&gt;=U$8,$F18&lt;U$8+7),IF($E18="Milestone","●",IF($E18="Decision","◆",IF($E18="KPI","■",""))),"")</f>
        <v>◆</v>
      </c>
      <c r="V18" s="23" t="str">
        <f>IF(AND($F18&gt;=V$8,$F18&lt;V$8+7),IF($E18="Milestone","●",IF($E18="Decision","◆",IF($E18="KPI","■",""))),"")</f>
        <v/>
      </c>
      <c r="W18" s="23" t="str">
        <f>IF(AND($F18&gt;=W$8,$F18&lt;W$8+7),IF($E18="Milestone","●",IF($E18="Decision","◆",IF($E18="KPI","■",""))),"")</f>
        <v/>
      </c>
      <c r="X18" s="23" t="str">
        <f>IF(AND($F18&gt;=X$8,$F18&lt;X$8+7),IF($E18="Milestone","●",IF($E18="Decision","◆",IF($E18="KPI","■",""))),"")</f>
        <v/>
      </c>
      <c r="Y18" s="23" t="str">
        <f>IF(AND($F18&gt;=Y$8,$F18&lt;Y$8+7),IF($E18="Milestone","●",IF($E18="Decision","◆",IF($E18="KPI","■",""))),"")</f>
        <v/>
      </c>
      <c r="Z18" s="23" t="str">
        <f>IF(AND($F18&gt;=Z$8,$F18&lt;Z$8+7),IF($E18="Milestone","●",IF($E18="Decision","◆",IF($E18="KPI","■",""))),"")</f>
        <v/>
      </c>
      <c r="AA18" s="23" t="str">
        <f>IF(AND($F18&gt;=AA$8,$F18&lt;AA$8+7),IF($E18="Milestone","●",IF($E18="Decision","◆",IF($E18="KPI","■",""))),"")</f>
        <v/>
      </c>
      <c r="AB18" s="23" t="str">
        <f>IF(AND($F18&gt;=AB$8,$F18&lt;AB$8+7),IF($E18="Milestone","●",IF($E18="Decision","◆",IF($E18="KPI","■",""))),"")</f>
        <v/>
      </c>
      <c r="AC18" s="23" t="str">
        <f>IF(AND($F18&gt;=AC$8,$F18&lt;AC$8+7),IF($E18="Milestone","●",IF($E18="Decision","◆",IF($E18="KPI","■",""))),"")</f>
        <v/>
      </c>
      <c r="AD18" s="23" t="str">
        <f>IF(AND($F18&gt;=AD$8,$F18&lt;AD$8+7),IF($E18="Milestone","●",IF($E18="Decision","◆",IF($E18="KPI","■",""))),"")</f>
        <v/>
      </c>
      <c r="AE18" s="23" t="str">
        <f>IF(AND($F18&gt;=AE$8,$F18&lt;AE$8+7),IF($E18="Milestone","●",IF($E18="Decision","◆",IF($E18="KPI","■",""))),"")</f>
        <v/>
      </c>
      <c r="AF18" s="23" t="str">
        <f>IF(AND($F18&gt;=AF$8,$F18&lt;AF$8+7),IF($E18="Milestone","●",IF($E18="Decision","◆",IF($E18="KPI","■",""))),"")</f>
        <v/>
      </c>
      <c r="AG18" s="23" t="str">
        <f>IF(AND($F18&gt;=AG$8,$F18&lt;AG$8+7),IF($E18="Milestone","●",IF($E18="Decision","◆",IF($E18="KPI","■",""))),"")</f>
        <v/>
      </c>
      <c r="AH18" s="22" t="str">
        <f>IF(AND($F18&gt;=AH$8,$F18&lt;AH$8+7),IF($E18="Milestone","●",IF($E18="Decision","◆",IF($E18="KPI","■",""))),"")</f>
        <v/>
      </c>
      <c r="AI18" s="23" t="str">
        <f>IF(AND($F18&gt;=AI$8,$F18&lt;AI$8+7),IF($E18="Milestone","●",IF($E18="Decision","◆",IF($E18="KPI","■",""))),"")</f>
        <v/>
      </c>
      <c r="AJ18" s="23" t="str">
        <f>IF(AND($F18&gt;=AJ$8,$F18&lt;AJ$8+7),IF($E18="Milestone","●",IF($E18="Decision","◆",IF($E18="KPI","■",""))),"")</f>
        <v/>
      </c>
      <c r="AK18" s="23" t="str">
        <f>IF(AND($F18&gt;=AK$8,$F18&lt;AK$8+7),IF($E18="Milestone","●",IF($E18="Decision","◆",IF($E18="KPI","■",""))),"")</f>
        <v/>
      </c>
      <c r="AL18" s="23" t="str">
        <f>IF(AND($F18&gt;=AL$8,$F18&lt;AL$8+7),IF($E18="Milestone","●",IF($E18="Decision","◆",IF($E18="KPI","■",""))),"")</f>
        <v/>
      </c>
      <c r="AM18" s="23" t="str">
        <f>IF(AND($F18&gt;=AM$8,$F18&lt;AM$8+7),IF($E18="Milestone","●",IF($E18="Decision","◆",IF($E18="KPI","■",""))),"")</f>
        <v/>
      </c>
      <c r="AN18" s="23" t="str">
        <f>IF(AND($F18&gt;=AN$8,$F18&lt;AN$8+7),IF($E18="Milestone","●",IF($E18="Decision","◆",IF($E18="KPI","■",""))),"")</f>
        <v/>
      </c>
      <c r="AO18" s="23" t="str">
        <f>IF(AND($F18&gt;=AO$8,$F18&lt;AO$8+7),IF($E18="Milestone","●",IF($E18="Decision","◆",IF($E18="KPI","■",""))),"")</f>
        <v/>
      </c>
      <c r="AP18" s="23" t="str">
        <f>IF(AND($F18&gt;=AP$8,$F18&lt;AP$8+7),IF($E18="Milestone","●",IF($E18="Decision","◆",IF($E18="KPI","■",""))),"")</f>
        <v/>
      </c>
      <c r="AQ18" s="23" t="str">
        <f>IF(AND($F18&gt;=AQ$8,$F18&lt;AQ$8+7),IF($E18="Milestone","●",IF($E18="Decision","◆",IF($E18="KPI","■",""))),"")</f>
        <v/>
      </c>
      <c r="AR18" s="23" t="str">
        <f>IF(AND($F18&gt;=AR$8,$F18&lt;AR$8+7),IF($E18="Milestone","●",IF($E18="Decision","◆",IF($E18="KPI","■",""))),"")</f>
        <v/>
      </c>
      <c r="AS18" s="23" t="str">
        <f>IF(AND($F18&gt;=AS$8,$F18&lt;AS$8+7),IF($E18="Milestone","●",IF($E18="Decision","◆",IF($E18="KPI","■",""))),"")</f>
        <v/>
      </c>
      <c r="AT18" s="23" t="str">
        <f>IF(AND($F18&gt;=AT$8,$F18&lt;AT$8+7),IF($E18="Milestone","●",IF($E18="Decision","◆",IF($E18="KPI","■",""))),"")</f>
        <v/>
      </c>
      <c r="AU18" s="22" t="str">
        <f>IF(AND($F18&gt;=AU$8,$F18&lt;AU$8+7),IF($E18="Milestone","●",IF($E18="Decision","◆",IF($E18="KPI","■",""))),"")</f>
        <v/>
      </c>
      <c r="AV18" s="23" t="str">
        <f>IF(AND($F18&gt;=AV$8,$F18&lt;AV$8+7),IF($E18="Milestone","●",IF($E18="Decision","◆",IF($E18="KPI","■",""))),"")</f>
        <v/>
      </c>
      <c r="AW18" s="23" t="str">
        <f>IF(AND($F18&gt;=AW$8,$F18&lt;AW$8+7),IF($E18="Milestone","●",IF($E18="Decision","◆",IF($E18="KPI","■",""))),"")</f>
        <v/>
      </c>
      <c r="AX18" s="23" t="str">
        <f>IF(AND($F18&gt;=AX$8,$F18&lt;AX$8+7),IF($E18="Milestone","●",IF($E18="Decision","◆",IF($E18="KPI","■",""))),"")</f>
        <v/>
      </c>
      <c r="AY18" s="23" t="str">
        <f>IF(AND($F18&gt;=AY$8,$F18&lt;AY$8+7),IF($E18="Milestone","●",IF($E18="Decision","◆",IF($E18="KPI","■",""))),"")</f>
        <v/>
      </c>
      <c r="AZ18" s="23" t="str">
        <f>IF(AND($F18&gt;=AZ$8,$F18&lt;AZ$8+7),IF($E18="Milestone","●",IF($E18="Decision","◆",IF($E18="KPI","■",""))),"")</f>
        <v/>
      </c>
      <c r="BA18" s="23" t="str">
        <f>IF(AND($F18&gt;=BA$8,$F18&lt;BA$8+7),IF($E18="Milestone","●",IF($E18="Decision","◆",IF($E18="KPI","■",""))),"")</f>
        <v/>
      </c>
      <c r="BB18" s="23" t="str">
        <f>IF(AND($F18&gt;=BB$8,$F18&lt;BB$8+7),IF($E18="Milestone","●",IF($E18="Decision","◆",IF($E18="KPI","■",""))),"")</f>
        <v/>
      </c>
      <c r="BC18" s="23" t="str">
        <f>IF(AND($F18&gt;=BC$8,$F18&lt;BC$8+7),IF($E18="Milestone","●",IF($E18="Decision","◆",IF($E18="KPI","■",""))),"")</f>
        <v/>
      </c>
      <c r="BD18" s="23" t="str">
        <f>IF(AND($F18&gt;=BD$8,$F18&lt;BD$8+7),IF($E18="Milestone","●",IF($E18="Decision","◆",IF($E18="KPI","■",""))),"")</f>
        <v/>
      </c>
      <c r="BE18" s="23" t="str">
        <f>IF(AND($F18&gt;=BE$8,$F18&lt;BE$8+7),IF($E18="Milestone","●",IF($E18="Decision","◆",IF($E18="KPI","■",""))),"")</f>
        <v/>
      </c>
      <c r="BF18" s="23" t="str">
        <f>IF(AND($F18&gt;=BF$8,$F18&lt;BF$8+7),IF($E18="Milestone","●",IF($E18="Decision","◆",IF($E18="KPI","■",""))),"")</f>
        <v/>
      </c>
      <c r="BG18" s="23" t="str">
        <f>IF(AND($F18&gt;=BG$8,$F18&lt;BG$8+7),IF($E18="Milestone","●",IF($E18="Decision","◆",IF($E18="KPI","■",""))),"")</f>
        <v/>
      </c>
      <c r="BH18" s="22" t="str">
        <f>IF(AND($F18&gt;=BH$8,$F18&lt;DATE(YEAR($D$4)+1,MONTH($D$4),DAY($D$4))),IF($E18="Milestone","●",IF($E18="Decision","◆",IF($E18="KPI","■",""))),"")</f>
        <v/>
      </c>
    </row>
    <row r="19" spans="2:60" ht="18" customHeight="1" x14ac:dyDescent="0.25">
      <c r="B19" s="13"/>
      <c r="C19" s="14" t="s">
        <v>77</v>
      </c>
      <c r="D19" s="15" t="s">
        <v>76</v>
      </c>
      <c r="E19" s="15" t="s">
        <v>72</v>
      </c>
      <c r="F19" s="24">
        <v>46485</v>
      </c>
      <c r="G19" s="24">
        <v>46588</v>
      </c>
      <c r="H19" s="13"/>
      <c r="I19" s="23" t="str">
        <f>IF(AND($F19&gt;=I$8,$F19&lt;I$8+7),IF($E19="Milestone","●",IF($E19="Decision","◆",IF($E19="KPI","■",""))),"")</f>
        <v/>
      </c>
      <c r="J19" s="23" t="str">
        <f>IF(AND($F19&gt;=J$8,$F19&lt;J$8+7),IF($E19="Milestone","●",IF($E19="Decision","◆",IF($E19="KPI","■",""))),"")</f>
        <v/>
      </c>
      <c r="K19" s="23" t="str">
        <f>IF(AND($F19&gt;=K$8,$F19&lt;K$8+7),IF($E19="Milestone","●",IF($E19="Decision","◆",IF($E19="KPI","■",""))),"")</f>
        <v/>
      </c>
      <c r="L19" s="23" t="str">
        <f>IF(AND($F19&gt;=L$8,$F19&lt;L$8+7),IF($E19="Milestone","●",IF($E19="Decision","◆",IF($E19="KPI","■",""))),"")</f>
        <v/>
      </c>
      <c r="M19" s="23" t="str">
        <f>IF(AND($F19&gt;=M$8,$F19&lt;M$8+7),IF($E19="Milestone","●",IF($E19="Decision","◆",IF($E19="KPI","■",""))),"")</f>
        <v/>
      </c>
      <c r="N19" s="23" t="str">
        <f>IF(AND($F19&gt;=N$8,$F19&lt;N$8+7),IF($E19="Milestone","●",IF($E19="Decision","◆",IF($E19="KPI","■",""))),"")</f>
        <v/>
      </c>
      <c r="O19" s="23" t="str">
        <f>IF(AND($F19&gt;=O$8,$F19&lt;O$8+7),IF($E19="Milestone","●",IF($E19="Decision","◆",IF($E19="KPI","■",""))),"")</f>
        <v/>
      </c>
      <c r="P19" s="23" t="str">
        <f>IF(AND($F19&gt;=P$8,$F19&lt;P$8+7),IF($E19="Milestone","●",IF($E19="Decision","◆",IF($E19="KPI","■",""))),"")</f>
        <v/>
      </c>
      <c r="Q19" s="23" t="str">
        <f>IF(AND($F19&gt;=Q$8,$F19&lt;Q$8+7),IF($E19="Milestone","●",IF($E19="Decision","◆",IF($E19="KPI","■",""))),"")</f>
        <v/>
      </c>
      <c r="R19" s="23" t="str">
        <f>IF(AND($F19&gt;=R$8,$F19&lt;R$8+7),IF($E19="Milestone","●",IF($E19="Decision","◆",IF($E19="KPI","■",""))),"")</f>
        <v/>
      </c>
      <c r="S19" s="23" t="str">
        <f>IF(AND($F19&gt;=S$8,$F19&lt;S$8+7),IF($E19="Milestone","●",IF($E19="Decision","◆",IF($E19="KPI","■",""))),"")</f>
        <v/>
      </c>
      <c r="T19" s="23" t="str">
        <f>IF(AND($F19&gt;=T$8,$F19&lt;T$8+7),IF($E19="Milestone","●",IF($E19="Decision","◆",IF($E19="KPI","■",""))),"")</f>
        <v/>
      </c>
      <c r="U19" s="22" t="str">
        <f>IF(AND($F19&gt;=U$8,$F19&lt;U$8+7),IF($E19="Milestone","●",IF($E19="Decision","◆",IF($E19="KPI","■",""))),"")</f>
        <v/>
      </c>
      <c r="V19" s="23" t="str">
        <f>IF(AND($F19&gt;=V$8,$F19&lt;V$8+7),IF($E19="Milestone","●",IF($E19="Decision","◆",IF($E19="KPI","■",""))),"")</f>
        <v/>
      </c>
      <c r="W19" s="23" t="str">
        <f>IF(AND($F19&gt;=W$8,$F19&lt;W$8+7),IF($E19="Milestone","●",IF($E19="Decision","◆",IF($E19="KPI","■",""))),"")</f>
        <v/>
      </c>
      <c r="X19" s="23" t="str">
        <f>IF(AND($F19&gt;=X$8,$F19&lt;X$8+7),IF($E19="Milestone","●",IF($E19="Decision","◆",IF($E19="KPI","■",""))),"")</f>
        <v/>
      </c>
      <c r="Y19" s="23" t="str">
        <f>IF(AND($F19&gt;=Y$8,$F19&lt;Y$8+7),IF($E19="Milestone","●",IF($E19="Decision","◆",IF($E19="KPI","■",""))),"")</f>
        <v/>
      </c>
      <c r="Z19" s="23" t="str">
        <f>IF(AND($F19&gt;=Z$8,$F19&lt;Z$8+7),IF($E19="Milestone","●",IF($E19="Decision","◆",IF($E19="KPI","■",""))),"")</f>
        <v/>
      </c>
      <c r="AA19" s="23" t="str">
        <f>IF(AND($F19&gt;=AA$8,$F19&lt;AA$8+7),IF($E19="Milestone","●",IF($E19="Decision","◆",IF($E19="KPI","■",""))),"")</f>
        <v/>
      </c>
      <c r="AB19" s="23" t="str">
        <f>IF(AND($F19&gt;=AB$8,$F19&lt;AB$8+7),IF($E19="Milestone","●",IF($E19="Decision","◆",IF($E19="KPI","■",""))),"")</f>
        <v/>
      </c>
      <c r="AC19" s="23" t="str">
        <f>IF(AND($F19&gt;=AC$8,$F19&lt;AC$8+7),IF($E19="Milestone","●",IF($E19="Decision","◆",IF($E19="KPI","■",""))),"")</f>
        <v/>
      </c>
      <c r="AD19" s="23" t="str">
        <f>IF(AND($F19&gt;=AD$8,$F19&lt;AD$8+7),IF($E19="Milestone","●",IF($E19="Decision","◆",IF($E19="KPI","■",""))),"")</f>
        <v/>
      </c>
      <c r="AE19" s="23" t="str">
        <f>IF(AND($F19&gt;=AE$8,$F19&lt;AE$8+7),IF($E19="Milestone","●",IF($E19="Decision","◆",IF($E19="KPI","■",""))),"")</f>
        <v/>
      </c>
      <c r="AF19" s="23" t="str">
        <f>IF(AND($F19&gt;=AF$8,$F19&lt;AF$8+7),IF($E19="Milestone","●",IF($E19="Decision","◆",IF($E19="KPI","■",""))),"")</f>
        <v/>
      </c>
      <c r="AG19" s="23" t="str">
        <f>IF(AND($F19&gt;=AG$8,$F19&lt;AG$8+7),IF($E19="Milestone","●",IF($E19="Decision","◆",IF($E19="KPI","■",""))),"")</f>
        <v/>
      </c>
      <c r="AH19" s="22" t="str">
        <f>IF(AND($F19&gt;=AH$8,$F19&lt;AH$8+7),IF($E19="Milestone","●",IF($E19="Decision","◆",IF($E19="KPI","■",""))),"")</f>
        <v/>
      </c>
      <c r="AI19" s="23" t="str">
        <f>IF(AND($F19&gt;=AI$8,$F19&lt;AI$8+7),IF($E19="Milestone","●",IF($E19="Decision","◆",IF($E19="KPI","■",""))),"")</f>
        <v/>
      </c>
      <c r="AJ19" s="23" t="str">
        <f>IF(AND($F19&gt;=AJ$8,$F19&lt;AJ$8+7),IF($E19="Milestone","●",IF($E19="Decision","◆",IF($E19="KPI","■",""))),"")</f>
        <v/>
      </c>
      <c r="AK19" s="23" t="str">
        <f>IF(AND($F19&gt;=AK$8,$F19&lt;AK$8+7),IF($E19="Milestone","●",IF($E19="Decision","◆",IF($E19="KPI","■",""))),"")</f>
        <v/>
      </c>
      <c r="AL19" s="23" t="str">
        <f>IF(AND($F19&gt;=AL$8,$F19&lt;AL$8+7),IF($E19="Milestone","●",IF($E19="Decision","◆",IF($E19="KPI","■",""))),"")</f>
        <v/>
      </c>
      <c r="AM19" s="23" t="str">
        <f>IF(AND($F19&gt;=AM$8,$F19&lt;AM$8+7),IF($E19="Milestone","●",IF($E19="Decision","◆",IF($E19="KPI","■",""))),"")</f>
        <v/>
      </c>
      <c r="AN19" s="23" t="str">
        <f>IF(AND($F19&gt;=AN$8,$F19&lt;AN$8+7),IF($E19="Milestone","●",IF($E19="Decision","◆",IF($E19="KPI","■",""))),"")</f>
        <v/>
      </c>
      <c r="AO19" s="23" t="str">
        <f>IF(AND($F19&gt;=AO$8,$F19&lt;AO$8+7),IF($E19="Milestone","●",IF($E19="Decision","◆",IF($E19="KPI","■",""))),"")</f>
        <v/>
      </c>
      <c r="AP19" s="23" t="str">
        <f>IF(AND($F19&gt;=AP$8,$F19&lt;AP$8+7),IF($E19="Milestone","●",IF($E19="Decision","◆",IF($E19="KPI","■",""))),"")</f>
        <v/>
      </c>
      <c r="AQ19" s="23" t="str">
        <f>IF(AND($F19&gt;=AQ$8,$F19&lt;AQ$8+7),IF($E19="Milestone","●",IF($E19="Decision","◆",IF($E19="KPI","■",""))),"")</f>
        <v/>
      </c>
      <c r="AR19" s="23" t="str">
        <f>IF(AND($F19&gt;=AR$8,$F19&lt;AR$8+7),IF($E19="Milestone","●",IF($E19="Decision","◆",IF($E19="KPI","■",""))),"")</f>
        <v/>
      </c>
      <c r="AS19" s="23" t="str">
        <f>IF(AND($F19&gt;=AS$8,$F19&lt;AS$8+7),IF($E19="Milestone","●",IF($E19="Decision","◆",IF($E19="KPI","■",""))),"")</f>
        <v/>
      </c>
      <c r="AT19" s="23" t="str">
        <f>IF(AND($F19&gt;=AT$8,$F19&lt;AT$8+7),IF($E19="Milestone","●",IF($E19="Decision","◆",IF($E19="KPI","■",""))),"")</f>
        <v/>
      </c>
      <c r="AU19" s="22" t="str">
        <f>IF(AND($F19&gt;=AU$8,$F19&lt;AU$8+7),IF($E19="Milestone","●",IF($E19="Decision","◆",IF($E19="KPI","■",""))),"")</f>
        <v/>
      </c>
      <c r="AV19" s="23" t="str">
        <f>IF(AND($F19&gt;=AV$8,$F19&lt;AV$8+7),IF($E19="Milestone","●",IF($E19="Decision","◆",IF($E19="KPI","■",""))),"")</f>
        <v/>
      </c>
      <c r="AW19" s="23" t="str">
        <f>IF(AND($F19&gt;=AW$8,$F19&lt;AW$8+7),IF($E19="Milestone","●",IF($E19="Decision","◆",IF($E19="KPI","■",""))),"")</f>
        <v/>
      </c>
      <c r="AX19" s="23" t="str">
        <f>IF(AND($F19&gt;=AX$8,$F19&lt;AX$8+7),IF($E19="Milestone","●",IF($E19="Decision","◆",IF($E19="KPI","■",""))),"")</f>
        <v/>
      </c>
      <c r="AY19" s="23" t="str">
        <f>IF(AND($F19&gt;=AY$8,$F19&lt;AY$8+7),IF($E19="Milestone","●",IF($E19="Decision","◆",IF($E19="KPI","■",""))),"")</f>
        <v/>
      </c>
      <c r="AZ19" s="23" t="str">
        <f>IF(AND($F19&gt;=AZ$8,$F19&lt;AZ$8+7),IF($E19="Milestone","●",IF($E19="Decision","◆",IF($E19="KPI","■",""))),"")</f>
        <v/>
      </c>
      <c r="BA19" s="23" t="str">
        <f>IF(AND($F19&gt;=BA$8,$F19&lt;BA$8+7),IF($E19="Milestone","●",IF($E19="Decision","◆",IF($E19="KPI","■",""))),"")</f>
        <v/>
      </c>
      <c r="BB19" s="23" t="str">
        <f>IF(AND($F19&gt;=BB$8,$F19&lt;BB$8+7),IF($E19="Milestone","●",IF($E19="Decision","◆",IF($E19="KPI","■",""))),"")</f>
        <v/>
      </c>
      <c r="BC19" s="23" t="str">
        <f>IF(AND($F19&gt;=BC$8,$F19&lt;BC$8+7),IF($E19="Milestone","●",IF($E19="Decision","◆",IF($E19="KPI","■",""))),"")</f>
        <v/>
      </c>
      <c r="BD19" s="23" t="str">
        <f>IF(AND($F19&gt;=BD$8,$F19&lt;BD$8+7),IF($E19="Milestone","●",IF($E19="Decision","◆",IF($E19="KPI","■",""))),"")</f>
        <v/>
      </c>
      <c r="BE19" s="23" t="str">
        <f>IF(AND($F19&gt;=BE$8,$F19&lt;BE$8+7),IF($E19="Milestone","●",IF($E19="Decision","◆",IF($E19="KPI","■",""))),"")</f>
        <v/>
      </c>
      <c r="BF19" s="23" t="str">
        <f>IF(AND($F19&gt;=BF$8,$F19&lt;BF$8+7),IF($E19="Milestone","●",IF($E19="Decision","◆",IF($E19="KPI","■",""))),"")</f>
        <v/>
      </c>
      <c r="BG19" s="23" t="str">
        <f>IF(AND($F19&gt;=BG$8,$F19&lt;BG$8+7),IF($E19="Milestone","●",IF($E19="Decision","◆",IF($E19="KPI","■",""))),"")</f>
        <v/>
      </c>
      <c r="BH19" s="22" t="str">
        <f>IF(AND($F19&gt;=BH$8,$F19&lt;DATE(YEAR($D$4)+1,MONTH($D$4),DAY($D$4))),IF($E19="Milestone","●",IF($E19="Decision","◆",IF($E19="KPI","■",""))),"")</f>
        <v/>
      </c>
    </row>
    <row r="20" spans="2:60" ht="18" customHeight="1" x14ac:dyDescent="0.25">
      <c r="B20" s="13"/>
      <c r="C20" s="14" t="s">
        <v>57</v>
      </c>
      <c r="D20" s="15" t="s">
        <v>75</v>
      </c>
      <c r="E20" s="15" t="s">
        <v>72</v>
      </c>
      <c r="F20" s="24">
        <v>46595</v>
      </c>
      <c r="G20" s="24">
        <v>46680</v>
      </c>
      <c r="H20" s="13"/>
      <c r="I20" s="23" t="str">
        <f>IF(AND($F20&gt;=I$8,$F20&lt;I$8+7),IF($E20="Milestone","●",IF($E20="Decision","◆",IF($E20="KPI","■",""))),"")</f>
        <v/>
      </c>
      <c r="J20" s="23" t="str">
        <f>IF(AND($F20&gt;=J$8,$F20&lt;J$8+7),IF($E20="Milestone","●",IF($E20="Decision","◆",IF($E20="KPI","■",""))),"")</f>
        <v/>
      </c>
      <c r="K20" s="23" t="str">
        <f>IF(AND($F20&gt;=K$8,$F20&lt;K$8+7),IF($E20="Milestone","●",IF($E20="Decision","◆",IF($E20="KPI","■",""))),"")</f>
        <v/>
      </c>
      <c r="L20" s="23" t="str">
        <f>IF(AND($F20&gt;=L$8,$F20&lt;L$8+7),IF($E20="Milestone","●",IF($E20="Decision","◆",IF($E20="KPI","■",""))),"")</f>
        <v/>
      </c>
      <c r="M20" s="23" t="str">
        <f>IF(AND($F20&gt;=M$8,$F20&lt;M$8+7),IF($E20="Milestone","●",IF($E20="Decision","◆",IF($E20="KPI","■",""))),"")</f>
        <v/>
      </c>
      <c r="N20" s="23" t="str">
        <f>IF(AND($F20&gt;=N$8,$F20&lt;N$8+7),IF($E20="Milestone","●",IF($E20="Decision","◆",IF($E20="KPI","■",""))),"")</f>
        <v/>
      </c>
      <c r="O20" s="23" t="str">
        <f>IF(AND($F20&gt;=O$8,$F20&lt;O$8+7),IF($E20="Milestone","●",IF($E20="Decision","◆",IF($E20="KPI","■",""))),"")</f>
        <v/>
      </c>
      <c r="P20" s="23" t="str">
        <f>IF(AND($F20&gt;=P$8,$F20&lt;P$8+7),IF($E20="Milestone","●",IF($E20="Decision","◆",IF($E20="KPI","■",""))),"")</f>
        <v/>
      </c>
      <c r="Q20" s="23" t="str">
        <f>IF(AND($F20&gt;=Q$8,$F20&lt;Q$8+7),IF($E20="Milestone","●",IF($E20="Decision","◆",IF($E20="KPI","■",""))),"")</f>
        <v/>
      </c>
      <c r="R20" s="23" t="str">
        <f>IF(AND($F20&gt;=R$8,$F20&lt;R$8+7),IF($E20="Milestone","●",IF($E20="Decision","◆",IF($E20="KPI","■",""))),"")</f>
        <v/>
      </c>
      <c r="S20" s="23" t="str">
        <f>IF(AND($F20&gt;=S$8,$F20&lt;S$8+7),IF($E20="Milestone","●",IF($E20="Decision","◆",IF($E20="KPI","■",""))),"")</f>
        <v/>
      </c>
      <c r="T20" s="23" t="str">
        <f>IF(AND($F20&gt;=T$8,$F20&lt;T$8+7),IF($E20="Milestone","●",IF($E20="Decision","◆",IF($E20="KPI","■",""))),"")</f>
        <v/>
      </c>
      <c r="U20" s="22" t="str">
        <f>IF(AND($F20&gt;=U$8,$F20&lt;U$8+7),IF($E20="Milestone","●",IF($E20="Decision","◆",IF($E20="KPI","■",""))),"")</f>
        <v/>
      </c>
      <c r="V20" s="23" t="str">
        <f>IF(AND($F20&gt;=V$8,$F20&lt;V$8+7),IF($E20="Milestone","●",IF($E20="Decision","◆",IF($E20="KPI","■",""))),"")</f>
        <v/>
      </c>
      <c r="W20" s="23" t="str">
        <f>IF(AND($F20&gt;=W$8,$F20&lt;W$8+7),IF($E20="Milestone","●",IF($E20="Decision","◆",IF($E20="KPI","■",""))),"")</f>
        <v/>
      </c>
      <c r="X20" s="23" t="str">
        <f>IF(AND($F20&gt;=X$8,$F20&lt;X$8+7),IF($E20="Milestone","●",IF($E20="Decision","◆",IF($E20="KPI","■",""))),"")</f>
        <v/>
      </c>
      <c r="Y20" s="23" t="str">
        <f>IF(AND($F20&gt;=Y$8,$F20&lt;Y$8+7),IF($E20="Milestone","●",IF($E20="Decision","◆",IF($E20="KPI","■",""))),"")</f>
        <v/>
      </c>
      <c r="Z20" s="23" t="str">
        <f>IF(AND($F20&gt;=Z$8,$F20&lt;Z$8+7),IF($E20="Milestone","●",IF($E20="Decision","◆",IF($E20="KPI","■",""))),"")</f>
        <v/>
      </c>
      <c r="AA20" s="23" t="str">
        <f>IF(AND($F20&gt;=AA$8,$F20&lt;AA$8+7),IF($E20="Milestone","●",IF($E20="Decision","◆",IF($E20="KPI","■",""))),"")</f>
        <v/>
      </c>
      <c r="AB20" s="23" t="str">
        <f>IF(AND($F20&gt;=AB$8,$F20&lt;AB$8+7),IF($E20="Milestone","●",IF($E20="Decision","◆",IF($E20="KPI","■",""))),"")</f>
        <v/>
      </c>
      <c r="AC20" s="23" t="str">
        <f>IF(AND($F20&gt;=AC$8,$F20&lt;AC$8+7),IF($E20="Milestone","●",IF($E20="Decision","◆",IF($E20="KPI","■",""))),"")</f>
        <v/>
      </c>
      <c r="AD20" s="23" t="str">
        <f>IF(AND($F20&gt;=AD$8,$F20&lt;AD$8+7),IF($E20="Milestone","●",IF($E20="Decision","◆",IF($E20="KPI","■",""))),"")</f>
        <v/>
      </c>
      <c r="AE20" s="23" t="str">
        <f>IF(AND($F20&gt;=AE$8,$F20&lt;AE$8+7),IF($E20="Milestone","●",IF($E20="Decision","◆",IF($E20="KPI","■",""))),"")</f>
        <v/>
      </c>
      <c r="AF20" s="23" t="str">
        <f>IF(AND($F20&gt;=AF$8,$F20&lt;AF$8+7),IF($E20="Milestone","●",IF($E20="Decision","◆",IF($E20="KPI","■",""))),"")</f>
        <v/>
      </c>
      <c r="AG20" s="23" t="str">
        <f>IF(AND($F20&gt;=AG$8,$F20&lt;AG$8+7),IF($E20="Milestone","●",IF($E20="Decision","◆",IF($E20="KPI","■",""))),"")</f>
        <v/>
      </c>
      <c r="AH20" s="22" t="str">
        <f>IF(AND($F20&gt;=AH$8,$F20&lt;AH$8+7),IF($E20="Milestone","●",IF($E20="Decision","◆",IF($E20="KPI","■",""))),"")</f>
        <v/>
      </c>
      <c r="AI20" s="23" t="str">
        <f>IF(AND($F20&gt;=AI$8,$F20&lt;AI$8+7),IF($E20="Milestone","●",IF($E20="Decision","◆",IF($E20="KPI","■",""))),"")</f>
        <v/>
      </c>
      <c r="AJ20" s="23" t="str">
        <f>IF(AND($F20&gt;=AJ$8,$F20&lt;AJ$8+7),IF($E20="Milestone","●",IF($E20="Decision","◆",IF($E20="KPI","■",""))),"")</f>
        <v/>
      </c>
      <c r="AK20" s="23" t="str">
        <f>IF(AND($F20&gt;=AK$8,$F20&lt;AK$8+7),IF($E20="Milestone","●",IF($E20="Decision","◆",IF($E20="KPI","■",""))),"")</f>
        <v/>
      </c>
      <c r="AL20" s="23" t="str">
        <f>IF(AND($F20&gt;=AL$8,$F20&lt;AL$8+7),IF($E20="Milestone","●",IF($E20="Decision","◆",IF($E20="KPI","■",""))),"")</f>
        <v/>
      </c>
      <c r="AM20" s="23" t="str">
        <f>IF(AND($F20&gt;=AM$8,$F20&lt;AM$8+7),IF($E20="Milestone","●",IF($E20="Decision","◆",IF($E20="KPI","■",""))),"")</f>
        <v/>
      </c>
      <c r="AN20" s="23" t="str">
        <f>IF(AND($F20&gt;=AN$8,$F20&lt;AN$8+7),IF($E20="Milestone","●",IF($E20="Decision","◆",IF($E20="KPI","■",""))),"")</f>
        <v/>
      </c>
      <c r="AO20" s="23" t="str">
        <f>IF(AND($F20&gt;=AO$8,$F20&lt;AO$8+7),IF($E20="Milestone","●",IF($E20="Decision","◆",IF($E20="KPI","■",""))),"")</f>
        <v/>
      </c>
      <c r="AP20" s="23" t="str">
        <f>IF(AND($F20&gt;=AP$8,$F20&lt;AP$8+7),IF($E20="Milestone","●",IF($E20="Decision","◆",IF($E20="KPI","■",""))),"")</f>
        <v/>
      </c>
      <c r="AQ20" s="23" t="str">
        <f>IF(AND($F20&gt;=AQ$8,$F20&lt;AQ$8+7),IF($E20="Milestone","●",IF($E20="Decision","◆",IF($E20="KPI","■",""))),"")</f>
        <v/>
      </c>
      <c r="AR20" s="23" t="str">
        <f>IF(AND($F20&gt;=AR$8,$F20&lt;AR$8+7),IF($E20="Milestone","●",IF($E20="Decision","◆",IF($E20="KPI","■",""))),"")</f>
        <v/>
      </c>
      <c r="AS20" s="23" t="str">
        <f>IF(AND($F20&gt;=AS$8,$F20&lt;AS$8+7),IF($E20="Milestone","●",IF($E20="Decision","◆",IF($E20="KPI","■",""))),"")</f>
        <v/>
      </c>
      <c r="AT20" s="23" t="str">
        <f>IF(AND($F20&gt;=AT$8,$F20&lt;AT$8+7),IF($E20="Milestone","●",IF($E20="Decision","◆",IF($E20="KPI","■",""))),"")</f>
        <v/>
      </c>
      <c r="AU20" s="22" t="str">
        <f>IF(AND($F20&gt;=AU$8,$F20&lt;AU$8+7),IF($E20="Milestone","●",IF($E20="Decision","◆",IF($E20="KPI","■",""))),"")</f>
        <v/>
      </c>
      <c r="AV20" s="23" t="str">
        <f>IF(AND($F20&gt;=AV$8,$F20&lt;AV$8+7),IF($E20="Milestone","●",IF($E20="Decision","◆",IF($E20="KPI","■",""))),"")</f>
        <v/>
      </c>
      <c r="AW20" s="23" t="str">
        <f>IF(AND($F20&gt;=AW$8,$F20&lt;AW$8+7),IF($E20="Milestone","●",IF($E20="Decision","◆",IF($E20="KPI","■",""))),"")</f>
        <v/>
      </c>
      <c r="AX20" s="23" t="str">
        <f>IF(AND($F20&gt;=AX$8,$F20&lt;AX$8+7),IF($E20="Milestone","●",IF($E20="Decision","◆",IF($E20="KPI","■",""))),"")</f>
        <v/>
      </c>
      <c r="AY20" s="23" t="str">
        <f>IF(AND($F20&gt;=AY$8,$F20&lt;AY$8+7),IF($E20="Milestone","●",IF($E20="Decision","◆",IF($E20="KPI","■",""))),"")</f>
        <v/>
      </c>
      <c r="AZ20" s="23" t="str">
        <f>IF(AND($F20&gt;=AZ$8,$F20&lt;AZ$8+7),IF($E20="Milestone","●",IF($E20="Decision","◆",IF($E20="KPI","■",""))),"")</f>
        <v/>
      </c>
      <c r="BA20" s="23" t="str">
        <f>IF(AND($F20&gt;=BA$8,$F20&lt;BA$8+7),IF($E20="Milestone","●",IF($E20="Decision","◆",IF($E20="KPI","■",""))),"")</f>
        <v/>
      </c>
      <c r="BB20" s="23" t="str">
        <f>IF(AND($F20&gt;=BB$8,$F20&lt;BB$8+7),IF($E20="Milestone","●",IF($E20="Decision","◆",IF($E20="KPI","■",""))),"")</f>
        <v/>
      </c>
      <c r="BC20" s="23" t="str">
        <f>IF(AND($F20&gt;=BC$8,$F20&lt;BC$8+7),IF($E20="Milestone","●",IF($E20="Decision","◆",IF($E20="KPI","■",""))),"")</f>
        <v/>
      </c>
      <c r="BD20" s="23" t="str">
        <f>IF(AND($F20&gt;=BD$8,$F20&lt;BD$8+7),IF($E20="Milestone","●",IF($E20="Decision","◆",IF($E20="KPI","■",""))),"")</f>
        <v/>
      </c>
      <c r="BE20" s="23" t="str">
        <f>IF(AND($F20&gt;=BE$8,$F20&lt;BE$8+7),IF($E20="Milestone","●",IF($E20="Decision","◆",IF($E20="KPI","■",""))),"")</f>
        <v/>
      </c>
      <c r="BF20" s="23" t="str">
        <f>IF(AND($F20&gt;=BF$8,$F20&lt;BF$8+7),IF($E20="Milestone","●",IF($E20="Decision","◆",IF($E20="KPI","■",""))),"")</f>
        <v/>
      </c>
      <c r="BG20" s="23" t="str">
        <f>IF(AND($F20&gt;=BG$8,$F20&lt;BG$8+7),IF($E20="Milestone","●",IF($E20="Decision","◆",IF($E20="KPI","■",""))),"")</f>
        <v/>
      </c>
      <c r="BH20" s="22" t="str">
        <f>IF(AND($F20&gt;=BH$8,$F20&lt;DATE(YEAR($D$4)+1,MONTH($D$4),DAY($D$4))),IF($E20="Milestone","●",IF($E20="Decision","◆",IF($E20="KPI","■",""))),"")</f>
        <v/>
      </c>
    </row>
    <row r="21" spans="2:60" ht="18" customHeight="1" x14ac:dyDescent="0.25">
      <c r="B21" s="13"/>
      <c r="C21" s="14" t="s">
        <v>74</v>
      </c>
      <c r="D21" s="15" t="s">
        <v>73</v>
      </c>
      <c r="E21" s="15" t="s">
        <v>72</v>
      </c>
      <c r="F21" s="24">
        <v>46616</v>
      </c>
      <c r="G21" s="24">
        <v>46721</v>
      </c>
      <c r="H21" s="13"/>
      <c r="I21" s="23" t="str">
        <f>IF(AND($F21&gt;=I$8,$F21&lt;I$8+7),IF($E21="Milestone","●",IF($E21="Decision","◆",IF($E21="KPI","■",""))),"")</f>
        <v/>
      </c>
      <c r="J21" s="23" t="str">
        <f>IF(AND($F21&gt;=J$8,$F21&lt;J$8+7),IF($E21="Milestone","●",IF($E21="Decision","◆",IF($E21="KPI","■",""))),"")</f>
        <v/>
      </c>
      <c r="K21" s="23" t="str">
        <f>IF(AND($F21&gt;=K$8,$F21&lt;K$8+7),IF($E21="Milestone","●",IF($E21="Decision","◆",IF($E21="KPI","■",""))),"")</f>
        <v/>
      </c>
      <c r="L21" s="23" t="str">
        <f>IF(AND($F21&gt;=L$8,$F21&lt;L$8+7),IF($E21="Milestone","●",IF($E21="Decision","◆",IF($E21="KPI","■",""))),"")</f>
        <v/>
      </c>
      <c r="M21" s="23" t="str">
        <f>IF(AND($F21&gt;=M$8,$F21&lt;M$8+7),IF($E21="Milestone","●",IF($E21="Decision","◆",IF($E21="KPI","■",""))),"")</f>
        <v/>
      </c>
      <c r="N21" s="23" t="str">
        <f>IF(AND($F21&gt;=N$8,$F21&lt;N$8+7),IF($E21="Milestone","●",IF($E21="Decision","◆",IF($E21="KPI","■",""))),"")</f>
        <v/>
      </c>
      <c r="O21" s="23" t="str">
        <f>IF(AND($F21&gt;=O$8,$F21&lt;O$8+7),IF($E21="Milestone","●",IF($E21="Decision","◆",IF($E21="KPI","■",""))),"")</f>
        <v/>
      </c>
      <c r="P21" s="23" t="str">
        <f>IF(AND($F21&gt;=P$8,$F21&lt;P$8+7),IF($E21="Milestone","●",IF($E21="Decision","◆",IF($E21="KPI","■",""))),"")</f>
        <v/>
      </c>
      <c r="Q21" s="23" t="str">
        <f>IF(AND($F21&gt;=Q$8,$F21&lt;Q$8+7),IF($E21="Milestone","●",IF($E21="Decision","◆",IF($E21="KPI","■",""))),"")</f>
        <v/>
      </c>
      <c r="R21" s="23" t="str">
        <f>IF(AND($F21&gt;=R$8,$F21&lt;R$8+7),IF($E21="Milestone","●",IF($E21="Decision","◆",IF($E21="KPI","■",""))),"")</f>
        <v/>
      </c>
      <c r="S21" s="23" t="str">
        <f>IF(AND($F21&gt;=S$8,$F21&lt;S$8+7),IF($E21="Milestone","●",IF($E21="Decision","◆",IF($E21="KPI","■",""))),"")</f>
        <v/>
      </c>
      <c r="T21" s="23" t="str">
        <f>IF(AND($F21&gt;=T$8,$F21&lt;T$8+7),IF($E21="Milestone","●",IF($E21="Decision","◆",IF($E21="KPI","■",""))),"")</f>
        <v/>
      </c>
      <c r="U21" s="22" t="str">
        <f>IF(AND($F21&gt;=U$8,$F21&lt;U$8+7),IF($E21="Milestone","●",IF($E21="Decision","◆",IF($E21="KPI","■",""))),"")</f>
        <v/>
      </c>
      <c r="V21" s="23" t="str">
        <f>IF(AND($F21&gt;=V$8,$F21&lt;V$8+7),IF($E21="Milestone","●",IF($E21="Decision","◆",IF($E21="KPI","■",""))),"")</f>
        <v/>
      </c>
      <c r="W21" s="23" t="str">
        <f>IF(AND($F21&gt;=W$8,$F21&lt;W$8+7),IF($E21="Milestone","●",IF($E21="Decision","◆",IF($E21="KPI","■",""))),"")</f>
        <v/>
      </c>
      <c r="X21" s="23" t="str">
        <f>IF(AND($F21&gt;=X$8,$F21&lt;X$8+7),IF($E21="Milestone","●",IF($E21="Decision","◆",IF($E21="KPI","■",""))),"")</f>
        <v/>
      </c>
      <c r="Y21" s="23" t="str">
        <f>IF(AND($F21&gt;=Y$8,$F21&lt;Y$8+7),IF($E21="Milestone","●",IF($E21="Decision","◆",IF($E21="KPI","■",""))),"")</f>
        <v/>
      </c>
      <c r="Z21" s="23" t="str">
        <f>IF(AND($F21&gt;=Z$8,$F21&lt;Z$8+7),IF($E21="Milestone","●",IF($E21="Decision","◆",IF($E21="KPI","■",""))),"")</f>
        <v/>
      </c>
      <c r="AA21" s="23" t="str">
        <f>IF(AND($F21&gt;=AA$8,$F21&lt;AA$8+7),IF($E21="Milestone","●",IF($E21="Decision","◆",IF($E21="KPI","■",""))),"")</f>
        <v/>
      </c>
      <c r="AB21" s="23" t="str">
        <f>IF(AND($F21&gt;=AB$8,$F21&lt;AB$8+7),IF($E21="Milestone","●",IF($E21="Decision","◆",IF($E21="KPI","■",""))),"")</f>
        <v/>
      </c>
      <c r="AC21" s="23" t="str">
        <f>IF(AND($F21&gt;=AC$8,$F21&lt;AC$8+7),IF($E21="Milestone","●",IF($E21="Decision","◆",IF($E21="KPI","■",""))),"")</f>
        <v/>
      </c>
      <c r="AD21" s="23" t="str">
        <f>IF(AND($F21&gt;=AD$8,$F21&lt;AD$8+7),IF($E21="Milestone","●",IF($E21="Decision","◆",IF($E21="KPI","■",""))),"")</f>
        <v/>
      </c>
      <c r="AE21" s="23" t="str">
        <f>IF(AND($F21&gt;=AE$8,$F21&lt;AE$8+7),IF($E21="Milestone","●",IF($E21="Decision","◆",IF($E21="KPI","■",""))),"")</f>
        <v/>
      </c>
      <c r="AF21" s="23" t="str">
        <f>IF(AND($F21&gt;=AF$8,$F21&lt;AF$8+7),IF($E21="Milestone","●",IF($E21="Decision","◆",IF($E21="KPI","■",""))),"")</f>
        <v/>
      </c>
      <c r="AG21" s="23" t="str">
        <f>IF(AND($F21&gt;=AG$8,$F21&lt;AG$8+7),IF($E21="Milestone","●",IF($E21="Decision","◆",IF($E21="KPI","■",""))),"")</f>
        <v/>
      </c>
      <c r="AH21" s="22" t="str">
        <f>IF(AND($F21&gt;=AH$8,$F21&lt;AH$8+7),IF($E21="Milestone","●",IF($E21="Decision","◆",IF($E21="KPI","■",""))),"")</f>
        <v/>
      </c>
      <c r="AI21" s="23" t="str">
        <f>IF(AND($F21&gt;=AI$8,$F21&lt;AI$8+7),IF($E21="Milestone","●",IF($E21="Decision","◆",IF($E21="KPI","■",""))),"")</f>
        <v/>
      </c>
      <c r="AJ21" s="23" t="str">
        <f>IF(AND($F21&gt;=AJ$8,$F21&lt;AJ$8+7),IF($E21="Milestone","●",IF($E21="Decision","◆",IF($E21="KPI","■",""))),"")</f>
        <v/>
      </c>
      <c r="AK21" s="23" t="str">
        <f>IF(AND($F21&gt;=AK$8,$F21&lt;AK$8+7),IF($E21="Milestone","●",IF($E21="Decision","◆",IF($E21="KPI","■",""))),"")</f>
        <v/>
      </c>
      <c r="AL21" s="23" t="str">
        <f>IF(AND($F21&gt;=AL$8,$F21&lt;AL$8+7),IF($E21="Milestone","●",IF($E21="Decision","◆",IF($E21="KPI","■",""))),"")</f>
        <v/>
      </c>
      <c r="AM21" s="23" t="str">
        <f>IF(AND($F21&gt;=AM$8,$F21&lt;AM$8+7),IF($E21="Milestone","●",IF($E21="Decision","◆",IF($E21="KPI","■",""))),"")</f>
        <v/>
      </c>
      <c r="AN21" s="23" t="str">
        <f>IF(AND($F21&gt;=AN$8,$F21&lt;AN$8+7),IF($E21="Milestone","●",IF($E21="Decision","◆",IF($E21="KPI","■",""))),"")</f>
        <v/>
      </c>
      <c r="AO21" s="23" t="str">
        <f>IF(AND($F21&gt;=AO$8,$F21&lt;AO$8+7),IF($E21="Milestone","●",IF($E21="Decision","◆",IF($E21="KPI","■",""))),"")</f>
        <v/>
      </c>
      <c r="AP21" s="23" t="str">
        <f>IF(AND($F21&gt;=AP$8,$F21&lt;AP$8+7),IF($E21="Milestone","●",IF($E21="Decision","◆",IF($E21="KPI","■",""))),"")</f>
        <v/>
      </c>
      <c r="AQ21" s="23" t="str">
        <f>IF(AND($F21&gt;=AQ$8,$F21&lt;AQ$8+7),IF($E21="Milestone","●",IF($E21="Decision","◆",IF($E21="KPI","■",""))),"")</f>
        <v/>
      </c>
      <c r="AR21" s="23" t="str">
        <f>IF(AND($F21&gt;=AR$8,$F21&lt;AR$8+7),IF($E21="Milestone","●",IF($E21="Decision","◆",IF($E21="KPI","■",""))),"")</f>
        <v/>
      </c>
      <c r="AS21" s="23" t="str">
        <f>IF(AND($F21&gt;=AS$8,$F21&lt;AS$8+7),IF($E21="Milestone","●",IF($E21="Decision","◆",IF($E21="KPI","■",""))),"")</f>
        <v/>
      </c>
      <c r="AT21" s="23" t="str">
        <f>IF(AND($F21&gt;=AT$8,$F21&lt;AT$8+7),IF($E21="Milestone","●",IF($E21="Decision","◆",IF($E21="KPI","■",""))),"")</f>
        <v/>
      </c>
      <c r="AU21" s="22" t="str">
        <f>IF(AND($F21&gt;=AU$8,$F21&lt;AU$8+7),IF($E21="Milestone","●",IF($E21="Decision","◆",IF($E21="KPI","■",""))),"")</f>
        <v/>
      </c>
      <c r="AV21" s="23" t="str">
        <f>IF(AND($F21&gt;=AV$8,$F21&lt;AV$8+7),IF($E21="Milestone","●",IF($E21="Decision","◆",IF($E21="KPI","■",""))),"")</f>
        <v/>
      </c>
      <c r="AW21" s="23" t="str">
        <f>IF(AND($F21&gt;=AW$8,$F21&lt;AW$8+7),IF($E21="Milestone","●",IF($E21="Decision","◆",IF($E21="KPI","■",""))),"")</f>
        <v/>
      </c>
      <c r="AX21" s="23" t="str">
        <f>IF(AND($F21&gt;=AX$8,$F21&lt;AX$8+7),IF($E21="Milestone","●",IF($E21="Decision","◆",IF($E21="KPI","■",""))),"")</f>
        <v/>
      </c>
      <c r="AY21" s="23" t="str">
        <f>IF(AND($F21&gt;=AY$8,$F21&lt;AY$8+7),IF($E21="Milestone","●",IF($E21="Decision","◆",IF($E21="KPI","■",""))),"")</f>
        <v/>
      </c>
      <c r="AZ21" s="23" t="str">
        <f>IF(AND($F21&gt;=AZ$8,$F21&lt;AZ$8+7),IF($E21="Milestone","●",IF($E21="Decision","◆",IF($E21="KPI","■",""))),"")</f>
        <v/>
      </c>
      <c r="BA21" s="23" t="str">
        <f>IF(AND($F21&gt;=BA$8,$F21&lt;BA$8+7),IF($E21="Milestone","●",IF($E21="Decision","◆",IF($E21="KPI","■",""))),"")</f>
        <v/>
      </c>
      <c r="BB21" s="23" t="str">
        <f>IF(AND($F21&gt;=BB$8,$F21&lt;BB$8+7),IF($E21="Milestone","●",IF($E21="Decision","◆",IF($E21="KPI","■",""))),"")</f>
        <v/>
      </c>
      <c r="BC21" s="23" t="str">
        <f>IF(AND($F21&gt;=BC$8,$F21&lt;BC$8+7),IF($E21="Milestone","●",IF($E21="Decision","◆",IF($E21="KPI","■",""))),"")</f>
        <v/>
      </c>
      <c r="BD21" s="23" t="str">
        <f>IF(AND($F21&gt;=BD$8,$F21&lt;BD$8+7),IF($E21="Milestone","●",IF($E21="Decision","◆",IF($E21="KPI","■",""))),"")</f>
        <v/>
      </c>
      <c r="BE21" s="23" t="str">
        <f>IF(AND($F21&gt;=BE$8,$F21&lt;BE$8+7),IF($E21="Milestone","●",IF($E21="Decision","◆",IF($E21="KPI","■",""))),"")</f>
        <v/>
      </c>
      <c r="BF21" s="23" t="str">
        <f>IF(AND($F21&gt;=BF$8,$F21&lt;BF$8+7),IF($E21="Milestone","●",IF($E21="Decision","◆",IF($E21="KPI","■",""))),"")</f>
        <v/>
      </c>
      <c r="BG21" s="23" t="str">
        <f>IF(AND($F21&gt;=BG$8,$F21&lt;BG$8+7),IF($E21="Milestone","●",IF($E21="Decision","◆",IF($E21="KPI","■",""))),"")</f>
        <v/>
      </c>
      <c r="BH21" s="22" t="str">
        <f>IF(AND($F21&gt;=BH$8,$F21&lt;DATE(YEAR($D$4)+1,MONTH($D$4),DAY($D$4))),IF($E21="Milestone","●",IF($E21="Decision","◆",IF($E21="KPI","■",""))),"")</f>
        <v/>
      </c>
    </row>
    <row r="22" spans="2:60" ht="18" customHeight="1" x14ac:dyDescent="0.25">
      <c r="B22" s="13"/>
      <c r="C22" s="14"/>
      <c r="D22" s="15"/>
      <c r="E22" s="15"/>
      <c r="F22" s="24"/>
      <c r="G22" s="24"/>
      <c r="H22" s="13"/>
      <c r="I22" s="23" t="str">
        <f>IF(AND($F22&gt;=I$8,$F22&lt;I$8+7),IF($E22="Milestone","●",IF($E22="Decision","◆",IF($E22="KPI","■",""))),"")</f>
        <v/>
      </c>
      <c r="J22" s="23" t="str">
        <f>IF(AND($F22&gt;=J$8,$F22&lt;J$8+7),IF($E22="Milestone","●",IF($E22="Decision","◆",IF($E22="KPI","■",""))),"")</f>
        <v/>
      </c>
      <c r="K22" s="23" t="str">
        <f>IF(AND($F22&gt;=K$8,$F22&lt;K$8+7),IF($E22="Milestone","●",IF($E22="Decision","◆",IF($E22="KPI","■",""))),"")</f>
        <v/>
      </c>
      <c r="L22" s="23" t="str">
        <f>IF(AND($F22&gt;=L$8,$F22&lt;L$8+7),IF($E22="Milestone","●",IF($E22="Decision","◆",IF($E22="KPI","■",""))),"")</f>
        <v/>
      </c>
      <c r="M22" s="23" t="str">
        <f>IF(AND($F22&gt;=M$8,$F22&lt;M$8+7),IF($E22="Milestone","●",IF($E22="Decision","◆",IF($E22="KPI","■",""))),"")</f>
        <v/>
      </c>
      <c r="N22" s="23" t="str">
        <f>IF(AND($F22&gt;=N$8,$F22&lt;N$8+7),IF($E22="Milestone","●",IF($E22="Decision","◆",IF($E22="KPI","■",""))),"")</f>
        <v/>
      </c>
      <c r="O22" s="23" t="str">
        <f>IF(AND($F22&gt;=O$8,$F22&lt;O$8+7),IF($E22="Milestone","●",IF($E22="Decision","◆",IF($E22="KPI","■",""))),"")</f>
        <v/>
      </c>
      <c r="P22" s="23" t="str">
        <f>IF(AND($F22&gt;=P$8,$F22&lt;P$8+7),IF($E22="Milestone","●",IF($E22="Decision","◆",IF($E22="KPI","■",""))),"")</f>
        <v/>
      </c>
      <c r="Q22" s="23" t="str">
        <f>IF(AND($F22&gt;=Q$8,$F22&lt;Q$8+7),IF($E22="Milestone","●",IF($E22="Decision","◆",IF($E22="KPI","■",""))),"")</f>
        <v/>
      </c>
      <c r="R22" s="23" t="str">
        <f>IF(AND($F22&gt;=R$8,$F22&lt;R$8+7),IF($E22="Milestone","●",IF($E22="Decision","◆",IF($E22="KPI","■",""))),"")</f>
        <v/>
      </c>
      <c r="S22" s="23" t="str">
        <f>IF(AND($F22&gt;=S$8,$F22&lt;S$8+7),IF($E22="Milestone","●",IF($E22="Decision","◆",IF($E22="KPI","■",""))),"")</f>
        <v/>
      </c>
      <c r="T22" s="23" t="str">
        <f>IF(AND($F22&gt;=T$8,$F22&lt;T$8+7),IF($E22="Milestone","●",IF($E22="Decision","◆",IF($E22="KPI","■",""))),"")</f>
        <v/>
      </c>
      <c r="U22" s="22" t="str">
        <f>IF(AND($F22&gt;=U$8,$F22&lt;U$8+7),IF($E22="Milestone","●",IF($E22="Decision","◆",IF($E22="KPI","■",""))),"")</f>
        <v/>
      </c>
      <c r="V22" s="23" t="str">
        <f>IF(AND($F22&gt;=V$8,$F22&lt;V$8+7),IF($E22="Milestone","●",IF($E22="Decision","◆",IF($E22="KPI","■",""))),"")</f>
        <v/>
      </c>
      <c r="W22" s="23" t="str">
        <f>IF(AND($F22&gt;=W$8,$F22&lt;W$8+7),IF($E22="Milestone","●",IF($E22="Decision","◆",IF($E22="KPI","■",""))),"")</f>
        <v/>
      </c>
      <c r="X22" s="23" t="str">
        <f>IF(AND($F22&gt;=X$8,$F22&lt;X$8+7),IF($E22="Milestone","●",IF($E22="Decision","◆",IF($E22="KPI","■",""))),"")</f>
        <v/>
      </c>
      <c r="Y22" s="23" t="str">
        <f>IF(AND($F22&gt;=Y$8,$F22&lt;Y$8+7),IF($E22="Milestone","●",IF($E22="Decision","◆",IF($E22="KPI","■",""))),"")</f>
        <v/>
      </c>
      <c r="Z22" s="23" t="str">
        <f>IF(AND($F22&gt;=Z$8,$F22&lt;Z$8+7),IF($E22="Milestone","●",IF($E22="Decision","◆",IF($E22="KPI","■",""))),"")</f>
        <v/>
      </c>
      <c r="AA22" s="23" t="str">
        <f>IF(AND($F22&gt;=AA$8,$F22&lt;AA$8+7),IF($E22="Milestone","●",IF($E22="Decision","◆",IF($E22="KPI","■",""))),"")</f>
        <v/>
      </c>
      <c r="AB22" s="23" t="str">
        <f>IF(AND($F22&gt;=AB$8,$F22&lt;AB$8+7),IF($E22="Milestone","●",IF($E22="Decision","◆",IF($E22="KPI","■",""))),"")</f>
        <v/>
      </c>
      <c r="AC22" s="23" t="str">
        <f>IF(AND($F22&gt;=AC$8,$F22&lt;AC$8+7),IF($E22="Milestone","●",IF($E22="Decision","◆",IF($E22="KPI","■",""))),"")</f>
        <v/>
      </c>
      <c r="AD22" s="23" t="str">
        <f>IF(AND($F22&gt;=AD$8,$F22&lt;AD$8+7),IF($E22="Milestone","●",IF($E22="Decision","◆",IF($E22="KPI","■",""))),"")</f>
        <v/>
      </c>
      <c r="AE22" s="23" t="str">
        <f>IF(AND($F22&gt;=AE$8,$F22&lt;AE$8+7),IF($E22="Milestone","●",IF($E22="Decision","◆",IF($E22="KPI","■",""))),"")</f>
        <v/>
      </c>
      <c r="AF22" s="23" t="str">
        <f>IF(AND($F22&gt;=AF$8,$F22&lt;AF$8+7),IF($E22="Milestone","●",IF($E22="Decision","◆",IF($E22="KPI","■",""))),"")</f>
        <v/>
      </c>
      <c r="AG22" s="23" t="str">
        <f>IF(AND($F22&gt;=AG$8,$F22&lt;AG$8+7),IF($E22="Milestone","●",IF($E22="Decision","◆",IF($E22="KPI","■",""))),"")</f>
        <v/>
      </c>
      <c r="AH22" s="22" t="str">
        <f>IF(AND($F22&gt;=AH$8,$F22&lt;AH$8+7),IF($E22="Milestone","●",IF($E22="Decision","◆",IF($E22="KPI","■",""))),"")</f>
        <v/>
      </c>
      <c r="AI22" s="23" t="str">
        <f>IF(AND($F22&gt;=AI$8,$F22&lt;AI$8+7),IF($E22="Milestone","●",IF($E22="Decision","◆",IF($E22="KPI","■",""))),"")</f>
        <v/>
      </c>
      <c r="AJ22" s="23" t="str">
        <f>IF(AND($F22&gt;=AJ$8,$F22&lt;AJ$8+7),IF($E22="Milestone","●",IF($E22="Decision","◆",IF($E22="KPI","■",""))),"")</f>
        <v/>
      </c>
      <c r="AK22" s="23" t="str">
        <f>IF(AND($F22&gt;=AK$8,$F22&lt;AK$8+7),IF($E22="Milestone","●",IF($E22="Decision","◆",IF($E22="KPI","■",""))),"")</f>
        <v/>
      </c>
      <c r="AL22" s="23" t="str">
        <f>IF(AND($F22&gt;=AL$8,$F22&lt;AL$8+7),IF($E22="Milestone","●",IF($E22="Decision","◆",IF($E22="KPI","■",""))),"")</f>
        <v/>
      </c>
      <c r="AM22" s="23" t="str">
        <f>IF(AND($F22&gt;=AM$8,$F22&lt;AM$8+7),IF($E22="Milestone","●",IF($E22="Decision","◆",IF($E22="KPI","■",""))),"")</f>
        <v/>
      </c>
      <c r="AN22" s="23" t="str">
        <f>IF(AND($F22&gt;=AN$8,$F22&lt;AN$8+7),IF($E22="Milestone","●",IF($E22="Decision","◆",IF($E22="KPI","■",""))),"")</f>
        <v/>
      </c>
      <c r="AO22" s="23" t="str">
        <f>IF(AND($F22&gt;=AO$8,$F22&lt;AO$8+7),IF($E22="Milestone","●",IF($E22="Decision","◆",IF($E22="KPI","■",""))),"")</f>
        <v/>
      </c>
      <c r="AP22" s="23" t="str">
        <f>IF(AND($F22&gt;=AP$8,$F22&lt;AP$8+7),IF($E22="Milestone","●",IF($E22="Decision","◆",IF($E22="KPI","■",""))),"")</f>
        <v/>
      </c>
      <c r="AQ22" s="23" t="str">
        <f>IF(AND($F22&gt;=AQ$8,$F22&lt;AQ$8+7),IF($E22="Milestone","●",IF($E22="Decision","◆",IF($E22="KPI","■",""))),"")</f>
        <v/>
      </c>
      <c r="AR22" s="23" t="str">
        <f>IF(AND($F22&gt;=AR$8,$F22&lt;AR$8+7),IF($E22="Milestone","●",IF($E22="Decision","◆",IF($E22="KPI","■",""))),"")</f>
        <v/>
      </c>
      <c r="AS22" s="23" t="str">
        <f>IF(AND($F22&gt;=AS$8,$F22&lt;AS$8+7),IF($E22="Milestone","●",IF($E22="Decision","◆",IF($E22="KPI","■",""))),"")</f>
        <v/>
      </c>
      <c r="AT22" s="23" t="str">
        <f>IF(AND($F22&gt;=AT$8,$F22&lt;AT$8+7),IF($E22="Milestone","●",IF($E22="Decision","◆",IF($E22="KPI","■",""))),"")</f>
        <v/>
      </c>
      <c r="AU22" s="22" t="str">
        <f>IF(AND($F22&gt;=AU$8,$F22&lt;AU$8+7),IF($E22="Milestone","●",IF($E22="Decision","◆",IF($E22="KPI","■",""))),"")</f>
        <v/>
      </c>
      <c r="AV22" s="23" t="str">
        <f>IF(AND($F22&gt;=AV$8,$F22&lt;AV$8+7),IF($E22="Milestone","●",IF($E22="Decision","◆",IF($E22="KPI","■",""))),"")</f>
        <v/>
      </c>
      <c r="AW22" s="23" t="str">
        <f>IF(AND($F22&gt;=AW$8,$F22&lt;AW$8+7),IF($E22="Milestone","●",IF($E22="Decision","◆",IF($E22="KPI","■",""))),"")</f>
        <v/>
      </c>
      <c r="AX22" s="23" t="str">
        <f>IF(AND($F22&gt;=AX$8,$F22&lt;AX$8+7),IF($E22="Milestone","●",IF($E22="Decision","◆",IF($E22="KPI","■",""))),"")</f>
        <v/>
      </c>
      <c r="AY22" s="23" t="str">
        <f>IF(AND($F22&gt;=AY$8,$F22&lt;AY$8+7),IF($E22="Milestone","●",IF($E22="Decision","◆",IF($E22="KPI","■",""))),"")</f>
        <v/>
      </c>
      <c r="AZ22" s="23" t="str">
        <f>IF(AND($F22&gt;=AZ$8,$F22&lt;AZ$8+7),IF($E22="Milestone","●",IF($E22="Decision","◆",IF($E22="KPI","■",""))),"")</f>
        <v/>
      </c>
      <c r="BA22" s="23" t="str">
        <f>IF(AND($F22&gt;=BA$8,$F22&lt;BA$8+7),IF($E22="Milestone","●",IF($E22="Decision","◆",IF($E22="KPI","■",""))),"")</f>
        <v/>
      </c>
      <c r="BB22" s="23" t="str">
        <f>IF(AND($F22&gt;=BB$8,$F22&lt;BB$8+7),IF($E22="Milestone","●",IF($E22="Decision","◆",IF($E22="KPI","■",""))),"")</f>
        <v/>
      </c>
      <c r="BC22" s="23" t="str">
        <f>IF(AND($F22&gt;=BC$8,$F22&lt;BC$8+7),IF($E22="Milestone","●",IF($E22="Decision","◆",IF($E22="KPI","■",""))),"")</f>
        <v/>
      </c>
      <c r="BD22" s="23" t="str">
        <f>IF(AND($F22&gt;=BD$8,$F22&lt;BD$8+7),IF($E22="Milestone","●",IF($E22="Decision","◆",IF($E22="KPI","■",""))),"")</f>
        <v/>
      </c>
      <c r="BE22" s="23" t="str">
        <f>IF(AND($F22&gt;=BE$8,$F22&lt;BE$8+7),IF($E22="Milestone","●",IF($E22="Decision","◆",IF($E22="KPI","■",""))),"")</f>
        <v/>
      </c>
      <c r="BF22" s="23" t="str">
        <f>IF(AND($F22&gt;=BF$8,$F22&lt;BF$8+7),IF($E22="Milestone","●",IF($E22="Decision","◆",IF($E22="KPI","■",""))),"")</f>
        <v/>
      </c>
      <c r="BG22" s="23" t="str">
        <f>IF(AND($F22&gt;=BG$8,$F22&lt;BG$8+7),IF($E22="Milestone","●",IF($E22="Decision","◆",IF($E22="KPI","■",""))),"")</f>
        <v/>
      </c>
      <c r="BH22" s="22" t="str">
        <f>IF(AND($F22&gt;=BH$8,$F22&lt;DATE(YEAR($D$4)+1,MONTH($D$4),DAY($D$4))),IF($E22="Milestone","●",IF($E22="Decision","◆",IF($E22="KPI","■",""))),"")</f>
        <v/>
      </c>
    </row>
    <row r="23" spans="2:60" ht="18" customHeight="1" x14ac:dyDescent="0.25">
      <c r="B23" s="13"/>
      <c r="C23" s="14"/>
      <c r="D23" s="15"/>
      <c r="E23" s="15"/>
      <c r="F23" s="24"/>
      <c r="G23" s="24"/>
      <c r="H23" s="13"/>
      <c r="I23" s="23" t="str">
        <f>IF(AND($F23&gt;=I$8,$F23&lt;I$8+7),IF($E23="Milestone","●",IF($E23="Decision","◆",IF($E23="KPI","■",""))),"")</f>
        <v/>
      </c>
      <c r="J23" s="23" t="str">
        <f>IF(AND($F23&gt;=J$8,$F23&lt;J$8+7),IF($E23="Milestone","●",IF($E23="Decision","◆",IF($E23="KPI","■",""))),"")</f>
        <v/>
      </c>
      <c r="K23" s="23" t="str">
        <f>IF(AND($F23&gt;=K$8,$F23&lt;K$8+7),IF($E23="Milestone","●",IF($E23="Decision","◆",IF($E23="KPI","■",""))),"")</f>
        <v/>
      </c>
      <c r="L23" s="23" t="str">
        <f>IF(AND($F23&gt;=L$8,$F23&lt;L$8+7),IF($E23="Milestone","●",IF($E23="Decision","◆",IF($E23="KPI","■",""))),"")</f>
        <v/>
      </c>
      <c r="M23" s="23" t="str">
        <f>IF(AND($F23&gt;=M$8,$F23&lt;M$8+7),IF($E23="Milestone","●",IF($E23="Decision","◆",IF($E23="KPI","■",""))),"")</f>
        <v/>
      </c>
      <c r="N23" s="23" t="str">
        <f>IF(AND($F23&gt;=N$8,$F23&lt;N$8+7),IF($E23="Milestone","●",IF($E23="Decision","◆",IF($E23="KPI","■",""))),"")</f>
        <v/>
      </c>
      <c r="O23" s="23" t="str">
        <f>IF(AND($F23&gt;=O$8,$F23&lt;O$8+7),IF($E23="Milestone","●",IF($E23="Decision","◆",IF($E23="KPI","■",""))),"")</f>
        <v/>
      </c>
      <c r="P23" s="23" t="str">
        <f>IF(AND($F23&gt;=P$8,$F23&lt;P$8+7),IF($E23="Milestone","●",IF($E23="Decision","◆",IF($E23="KPI","■",""))),"")</f>
        <v/>
      </c>
      <c r="Q23" s="23" t="str">
        <f>IF(AND($F23&gt;=Q$8,$F23&lt;Q$8+7),IF($E23="Milestone","●",IF($E23="Decision","◆",IF($E23="KPI","■",""))),"")</f>
        <v/>
      </c>
      <c r="R23" s="23" t="str">
        <f>IF(AND($F23&gt;=R$8,$F23&lt;R$8+7),IF($E23="Milestone","●",IF($E23="Decision","◆",IF($E23="KPI","■",""))),"")</f>
        <v/>
      </c>
      <c r="S23" s="23" t="str">
        <f>IF(AND($F23&gt;=S$8,$F23&lt;S$8+7),IF($E23="Milestone","●",IF($E23="Decision","◆",IF($E23="KPI","■",""))),"")</f>
        <v/>
      </c>
      <c r="T23" s="23" t="str">
        <f>IF(AND($F23&gt;=T$8,$F23&lt;T$8+7),IF($E23="Milestone","●",IF($E23="Decision","◆",IF($E23="KPI","■",""))),"")</f>
        <v/>
      </c>
      <c r="U23" s="22" t="str">
        <f>IF(AND($F23&gt;=U$8,$F23&lt;U$8+7),IF($E23="Milestone","●",IF($E23="Decision","◆",IF($E23="KPI","■",""))),"")</f>
        <v/>
      </c>
      <c r="V23" s="23" t="str">
        <f>IF(AND($F23&gt;=V$8,$F23&lt;V$8+7),IF($E23="Milestone","●",IF($E23="Decision","◆",IF($E23="KPI","■",""))),"")</f>
        <v/>
      </c>
      <c r="W23" s="23" t="str">
        <f>IF(AND($F23&gt;=W$8,$F23&lt;W$8+7),IF($E23="Milestone","●",IF($E23="Decision","◆",IF($E23="KPI","■",""))),"")</f>
        <v/>
      </c>
      <c r="X23" s="23" t="str">
        <f>IF(AND($F23&gt;=X$8,$F23&lt;X$8+7),IF($E23="Milestone","●",IF($E23="Decision","◆",IF($E23="KPI","■",""))),"")</f>
        <v/>
      </c>
      <c r="Y23" s="23" t="str">
        <f>IF(AND($F23&gt;=Y$8,$F23&lt;Y$8+7),IF($E23="Milestone","●",IF($E23="Decision","◆",IF($E23="KPI","■",""))),"")</f>
        <v/>
      </c>
      <c r="Z23" s="23" t="str">
        <f>IF(AND($F23&gt;=Z$8,$F23&lt;Z$8+7),IF($E23="Milestone","●",IF($E23="Decision","◆",IF($E23="KPI","■",""))),"")</f>
        <v/>
      </c>
      <c r="AA23" s="23" t="str">
        <f>IF(AND($F23&gt;=AA$8,$F23&lt;AA$8+7),IF($E23="Milestone","●",IF($E23="Decision","◆",IF($E23="KPI","■",""))),"")</f>
        <v/>
      </c>
      <c r="AB23" s="23" t="str">
        <f>IF(AND($F23&gt;=AB$8,$F23&lt;AB$8+7),IF($E23="Milestone","●",IF($E23="Decision","◆",IF($E23="KPI","■",""))),"")</f>
        <v/>
      </c>
      <c r="AC23" s="23" t="str">
        <f>IF(AND($F23&gt;=AC$8,$F23&lt;AC$8+7),IF($E23="Milestone","●",IF($E23="Decision","◆",IF($E23="KPI","■",""))),"")</f>
        <v/>
      </c>
      <c r="AD23" s="23" t="str">
        <f>IF(AND($F23&gt;=AD$8,$F23&lt;AD$8+7),IF($E23="Milestone","●",IF($E23="Decision","◆",IF($E23="KPI","■",""))),"")</f>
        <v/>
      </c>
      <c r="AE23" s="23" t="str">
        <f>IF(AND($F23&gt;=AE$8,$F23&lt;AE$8+7),IF($E23="Milestone","●",IF($E23="Decision","◆",IF($E23="KPI","■",""))),"")</f>
        <v/>
      </c>
      <c r="AF23" s="23" t="str">
        <f>IF(AND($F23&gt;=AF$8,$F23&lt;AF$8+7),IF($E23="Milestone","●",IF($E23="Decision","◆",IF($E23="KPI","■",""))),"")</f>
        <v/>
      </c>
      <c r="AG23" s="23" t="str">
        <f>IF(AND($F23&gt;=AG$8,$F23&lt;AG$8+7),IF($E23="Milestone","●",IF($E23="Decision","◆",IF($E23="KPI","■",""))),"")</f>
        <v/>
      </c>
      <c r="AH23" s="22" t="str">
        <f>IF(AND($F23&gt;=AH$8,$F23&lt;AH$8+7),IF($E23="Milestone","●",IF($E23="Decision","◆",IF($E23="KPI","■",""))),"")</f>
        <v/>
      </c>
      <c r="AI23" s="23" t="str">
        <f>IF(AND($F23&gt;=AI$8,$F23&lt;AI$8+7),IF($E23="Milestone","●",IF($E23="Decision","◆",IF($E23="KPI","■",""))),"")</f>
        <v/>
      </c>
      <c r="AJ23" s="23" t="str">
        <f>IF(AND($F23&gt;=AJ$8,$F23&lt;AJ$8+7),IF($E23="Milestone","●",IF($E23="Decision","◆",IF($E23="KPI","■",""))),"")</f>
        <v/>
      </c>
      <c r="AK23" s="23" t="str">
        <f>IF(AND($F23&gt;=AK$8,$F23&lt;AK$8+7),IF($E23="Milestone","●",IF($E23="Decision","◆",IF($E23="KPI","■",""))),"")</f>
        <v/>
      </c>
      <c r="AL23" s="23" t="str">
        <f>IF(AND($F23&gt;=AL$8,$F23&lt;AL$8+7),IF($E23="Milestone","●",IF($E23="Decision","◆",IF($E23="KPI","■",""))),"")</f>
        <v/>
      </c>
      <c r="AM23" s="23" t="str">
        <f>IF(AND($F23&gt;=AM$8,$F23&lt;AM$8+7),IF($E23="Milestone","●",IF($E23="Decision","◆",IF($E23="KPI","■",""))),"")</f>
        <v/>
      </c>
      <c r="AN23" s="23" t="str">
        <f>IF(AND($F23&gt;=AN$8,$F23&lt;AN$8+7),IF($E23="Milestone","●",IF($E23="Decision","◆",IF($E23="KPI","■",""))),"")</f>
        <v/>
      </c>
      <c r="AO23" s="23" t="str">
        <f>IF(AND($F23&gt;=AO$8,$F23&lt;AO$8+7),IF($E23="Milestone","●",IF($E23="Decision","◆",IF($E23="KPI","■",""))),"")</f>
        <v/>
      </c>
      <c r="AP23" s="23" t="str">
        <f>IF(AND($F23&gt;=AP$8,$F23&lt;AP$8+7),IF($E23="Milestone","●",IF($E23="Decision","◆",IF($E23="KPI","■",""))),"")</f>
        <v/>
      </c>
      <c r="AQ23" s="23" t="str">
        <f>IF(AND($F23&gt;=AQ$8,$F23&lt;AQ$8+7),IF($E23="Milestone","●",IF($E23="Decision","◆",IF($E23="KPI","■",""))),"")</f>
        <v/>
      </c>
      <c r="AR23" s="23" t="str">
        <f>IF(AND($F23&gt;=AR$8,$F23&lt;AR$8+7),IF($E23="Milestone","●",IF($E23="Decision","◆",IF($E23="KPI","■",""))),"")</f>
        <v/>
      </c>
      <c r="AS23" s="23" t="str">
        <f>IF(AND($F23&gt;=AS$8,$F23&lt;AS$8+7),IF($E23="Milestone","●",IF($E23="Decision","◆",IF($E23="KPI","■",""))),"")</f>
        <v/>
      </c>
      <c r="AT23" s="23" t="str">
        <f>IF(AND($F23&gt;=AT$8,$F23&lt;AT$8+7),IF($E23="Milestone","●",IF($E23="Decision","◆",IF($E23="KPI","■",""))),"")</f>
        <v/>
      </c>
      <c r="AU23" s="22" t="str">
        <f>IF(AND($F23&gt;=AU$8,$F23&lt;AU$8+7),IF($E23="Milestone","●",IF($E23="Decision","◆",IF($E23="KPI","■",""))),"")</f>
        <v/>
      </c>
      <c r="AV23" s="23" t="str">
        <f>IF(AND($F23&gt;=AV$8,$F23&lt;AV$8+7),IF($E23="Milestone","●",IF($E23="Decision","◆",IF($E23="KPI","■",""))),"")</f>
        <v/>
      </c>
      <c r="AW23" s="23" t="str">
        <f>IF(AND($F23&gt;=AW$8,$F23&lt;AW$8+7),IF($E23="Milestone","●",IF($E23="Decision","◆",IF($E23="KPI","■",""))),"")</f>
        <v/>
      </c>
      <c r="AX23" s="23" t="str">
        <f>IF(AND($F23&gt;=AX$8,$F23&lt;AX$8+7),IF($E23="Milestone","●",IF($E23="Decision","◆",IF($E23="KPI","■",""))),"")</f>
        <v/>
      </c>
      <c r="AY23" s="23" t="str">
        <f>IF(AND($F23&gt;=AY$8,$F23&lt;AY$8+7),IF($E23="Milestone","●",IF($E23="Decision","◆",IF($E23="KPI","■",""))),"")</f>
        <v/>
      </c>
      <c r="AZ23" s="23" t="str">
        <f>IF(AND($F23&gt;=AZ$8,$F23&lt;AZ$8+7),IF($E23="Milestone","●",IF($E23="Decision","◆",IF($E23="KPI","■",""))),"")</f>
        <v/>
      </c>
      <c r="BA23" s="23" t="str">
        <f>IF(AND($F23&gt;=BA$8,$F23&lt;BA$8+7),IF($E23="Milestone","●",IF($E23="Decision","◆",IF($E23="KPI","■",""))),"")</f>
        <v/>
      </c>
      <c r="BB23" s="23" t="str">
        <f>IF(AND($F23&gt;=BB$8,$F23&lt;BB$8+7),IF($E23="Milestone","●",IF($E23="Decision","◆",IF($E23="KPI","■",""))),"")</f>
        <v/>
      </c>
      <c r="BC23" s="23" t="str">
        <f>IF(AND($F23&gt;=BC$8,$F23&lt;BC$8+7),IF($E23="Milestone","●",IF($E23="Decision","◆",IF($E23="KPI","■",""))),"")</f>
        <v/>
      </c>
      <c r="BD23" s="23" t="str">
        <f>IF(AND($F23&gt;=BD$8,$F23&lt;BD$8+7),IF($E23="Milestone","●",IF($E23="Decision","◆",IF($E23="KPI","■",""))),"")</f>
        <v/>
      </c>
      <c r="BE23" s="23" t="str">
        <f>IF(AND($F23&gt;=BE$8,$F23&lt;BE$8+7),IF($E23="Milestone","●",IF($E23="Decision","◆",IF($E23="KPI","■",""))),"")</f>
        <v/>
      </c>
      <c r="BF23" s="23" t="str">
        <f>IF(AND($F23&gt;=BF$8,$F23&lt;BF$8+7),IF($E23="Milestone","●",IF($E23="Decision","◆",IF($E23="KPI","■",""))),"")</f>
        <v/>
      </c>
      <c r="BG23" s="23" t="str">
        <f>IF(AND($F23&gt;=BG$8,$F23&lt;BG$8+7),IF($E23="Milestone","●",IF($E23="Decision","◆",IF($E23="KPI","■",""))),"")</f>
        <v/>
      </c>
      <c r="BH23" s="22" t="str">
        <f>IF(AND($F23&gt;=BH$8,$F23&lt;DATE(YEAR($D$4)+1,MONTH($D$4),DAY($D$4))),IF($E23="Milestone","●",IF($E23="Decision","◆",IF($E23="KPI","■",""))),"")</f>
        <v/>
      </c>
    </row>
    <row r="24" spans="2:60" ht="6.75" customHeight="1" x14ac:dyDescent="0.25">
      <c r="U24" s="20"/>
      <c r="AH24" s="20"/>
      <c r="AU24" s="20"/>
      <c r="BH24" s="20"/>
    </row>
    <row r="25" spans="2:60" ht="24" customHeight="1" x14ac:dyDescent="0.25">
      <c r="B25" s="9" t="s">
        <v>71</v>
      </c>
      <c r="C25" s="10" t="s">
        <v>12</v>
      </c>
      <c r="D25" s="12"/>
      <c r="E25" s="10" t="s">
        <v>13</v>
      </c>
      <c r="F25" s="1"/>
      <c r="G25" s="1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25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25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25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25"/>
    </row>
    <row r="26" spans="2:60" ht="18" customHeight="1" x14ac:dyDescent="0.25">
      <c r="B26" s="13"/>
      <c r="C26" s="14" t="s">
        <v>70</v>
      </c>
      <c r="D26" s="15" t="s">
        <v>69</v>
      </c>
      <c r="E26" s="15" t="s">
        <v>63</v>
      </c>
      <c r="F26" s="24">
        <v>46424</v>
      </c>
      <c r="G26" s="24">
        <v>46477</v>
      </c>
      <c r="H26" s="13"/>
      <c r="I26" s="23" t="str">
        <f>IF(AND($F26&gt;=I$8,$F26&lt;I$8+7),IF($E26="Milestone","●",IF($E26="Decision","◆",IF($E26="KPI","■",""))),"")</f>
        <v/>
      </c>
      <c r="J26" s="23" t="str">
        <f>IF(AND($F26&gt;=J$8,$F26&lt;J$8+7),IF($E26="Milestone","●",IF($E26="Decision","◆",IF($E26="KPI","■",""))),"")</f>
        <v/>
      </c>
      <c r="K26" s="23" t="str">
        <f>IF(AND($F26&gt;=K$8,$F26&lt;K$8+7),IF($E26="Milestone","●",IF($E26="Decision","◆",IF($E26="KPI","■",""))),"")</f>
        <v/>
      </c>
      <c r="L26" s="23" t="str">
        <f>IF(AND($F26&gt;=L$8,$F26&lt;L$8+7),IF($E26="Milestone","●",IF($E26="Decision","◆",IF($E26="KPI","■",""))),"")</f>
        <v/>
      </c>
      <c r="M26" s="23" t="str">
        <f>IF(AND($F26&gt;=M$8,$F26&lt;M$8+7),IF($E26="Milestone","●",IF($E26="Decision","◆",IF($E26="KPI","■",""))),"")</f>
        <v/>
      </c>
      <c r="N26" s="23" t="str">
        <f>IF(AND($F26&gt;=N$8,$F26&lt;N$8+7),IF($E26="Milestone","●",IF($E26="Decision","◆",IF($E26="KPI","■",""))),"")</f>
        <v/>
      </c>
      <c r="O26" s="23" t="str">
        <f>IF(AND($F26&gt;=O$8,$F26&lt;O$8+7),IF($E26="Milestone","●",IF($E26="Decision","◆",IF($E26="KPI","■",""))),"")</f>
        <v/>
      </c>
      <c r="P26" s="23" t="str">
        <f>IF(AND($F26&gt;=P$8,$F26&lt;P$8+7),IF($E26="Milestone","●",IF($E26="Decision","◆",IF($E26="KPI","■",""))),"")</f>
        <v/>
      </c>
      <c r="Q26" s="23" t="str">
        <f>IF(AND($F26&gt;=Q$8,$F26&lt;Q$8+7),IF($E26="Milestone","●",IF($E26="Decision","◆",IF($E26="KPI","■",""))),"")</f>
        <v/>
      </c>
      <c r="R26" s="23" t="str">
        <f>IF(AND($F26&gt;=R$8,$F26&lt;R$8+7),IF($E26="Milestone","●",IF($E26="Decision","◆",IF($E26="KPI","■",""))),"")</f>
        <v/>
      </c>
      <c r="S26" s="23" t="str">
        <f>IF(AND($F26&gt;=S$8,$F26&lt;S$8+7),IF($E26="Milestone","●",IF($E26="Decision","◆",IF($E26="KPI","■",""))),"")</f>
        <v/>
      </c>
      <c r="T26" s="23" t="str">
        <f>IF(AND($F26&gt;=T$8,$F26&lt;T$8+7),IF($E26="Milestone","●",IF($E26="Decision","◆",IF($E26="KPI","■",""))),"")</f>
        <v/>
      </c>
      <c r="U26" s="22" t="str">
        <f>IF(AND($F26&gt;=U$8,$F26&lt;U$8+7),IF($E26="Milestone","●",IF($E26="Decision","◆",IF($E26="KPI","■",""))),"")</f>
        <v/>
      </c>
      <c r="V26" s="23" t="str">
        <f>IF(AND($F26&gt;=V$8,$F26&lt;V$8+7),IF($E26="Milestone","●",IF($E26="Decision","◆",IF($E26="KPI","■",""))),"")</f>
        <v/>
      </c>
      <c r="W26" s="23" t="str">
        <f>IF(AND($F26&gt;=W$8,$F26&lt;W$8+7),IF($E26="Milestone","●",IF($E26="Decision","◆",IF($E26="KPI","■",""))),"")</f>
        <v/>
      </c>
      <c r="X26" s="23" t="str">
        <f>IF(AND($F26&gt;=X$8,$F26&lt;X$8+7),IF($E26="Milestone","●",IF($E26="Decision","◆",IF($E26="KPI","■",""))),"")</f>
        <v/>
      </c>
      <c r="Y26" s="23" t="str">
        <f>IF(AND($F26&gt;=Y$8,$F26&lt;Y$8+7),IF($E26="Milestone","●",IF($E26="Decision","◆",IF($E26="KPI","■",""))),"")</f>
        <v/>
      </c>
      <c r="Z26" s="23" t="str">
        <f>IF(AND($F26&gt;=Z$8,$F26&lt;Z$8+7),IF($E26="Milestone","●",IF($E26="Decision","◆",IF($E26="KPI","■",""))),"")</f>
        <v/>
      </c>
      <c r="AA26" s="23" t="str">
        <f>IF(AND($F26&gt;=AA$8,$F26&lt;AA$8+7),IF($E26="Milestone","●",IF($E26="Decision","◆",IF($E26="KPI","■",""))),"")</f>
        <v/>
      </c>
      <c r="AB26" s="23" t="str">
        <f>IF(AND($F26&gt;=AB$8,$F26&lt;AB$8+7),IF($E26="Milestone","●",IF($E26="Decision","◆",IF($E26="KPI","■",""))),"")</f>
        <v/>
      </c>
      <c r="AC26" s="23" t="str">
        <f>IF(AND($F26&gt;=AC$8,$F26&lt;AC$8+7),IF($E26="Milestone","●",IF($E26="Decision","◆",IF($E26="KPI","■",""))),"")</f>
        <v/>
      </c>
      <c r="AD26" s="23" t="str">
        <f>IF(AND($F26&gt;=AD$8,$F26&lt;AD$8+7),IF($E26="Milestone","●",IF($E26="Decision","◆",IF($E26="KPI","■",""))),"")</f>
        <v/>
      </c>
      <c r="AE26" s="23" t="str">
        <f>IF(AND($F26&gt;=AE$8,$F26&lt;AE$8+7),IF($E26="Milestone","●",IF($E26="Decision","◆",IF($E26="KPI","■",""))),"")</f>
        <v/>
      </c>
      <c r="AF26" s="23" t="str">
        <f>IF(AND($F26&gt;=AF$8,$F26&lt;AF$8+7),IF($E26="Milestone","●",IF($E26="Decision","◆",IF($E26="KPI","■",""))),"")</f>
        <v/>
      </c>
      <c r="AG26" s="23" t="str">
        <f>IF(AND($F26&gt;=AG$8,$F26&lt;AG$8+7),IF($E26="Milestone","●",IF($E26="Decision","◆",IF($E26="KPI","■",""))),"")</f>
        <v/>
      </c>
      <c r="AH26" s="22" t="str">
        <f>IF(AND($F26&gt;=AH$8,$F26&lt;AH$8+7),IF($E26="Milestone","●",IF($E26="Decision","◆",IF($E26="KPI","■",""))),"")</f>
        <v/>
      </c>
      <c r="AI26" s="23" t="str">
        <f>IF(AND($F26&gt;=AI$8,$F26&lt;AI$8+7),IF($E26="Milestone","●",IF($E26="Decision","◆",IF($E26="KPI","■",""))),"")</f>
        <v/>
      </c>
      <c r="AJ26" s="23" t="str">
        <f>IF(AND($F26&gt;=AJ$8,$F26&lt;AJ$8+7),IF($E26="Milestone","●",IF($E26="Decision","◆",IF($E26="KPI","■",""))),"")</f>
        <v/>
      </c>
      <c r="AK26" s="23" t="str">
        <f>IF(AND($F26&gt;=AK$8,$F26&lt;AK$8+7),IF($E26="Milestone","●",IF($E26="Decision","◆",IF($E26="KPI","■",""))),"")</f>
        <v/>
      </c>
      <c r="AL26" s="23" t="str">
        <f>IF(AND($F26&gt;=AL$8,$F26&lt;AL$8+7),IF($E26="Milestone","●",IF($E26="Decision","◆",IF($E26="KPI","■",""))),"")</f>
        <v/>
      </c>
      <c r="AM26" s="23" t="str">
        <f>IF(AND($F26&gt;=AM$8,$F26&lt;AM$8+7),IF($E26="Milestone","●",IF($E26="Decision","◆",IF($E26="KPI","■",""))),"")</f>
        <v/>
      </c>
      <c r="AN26" s="23" t="str">
        <f>IF(AND($F26&gt;=AN$8,$F26&lt;AN$8+7),IF($E26="Milestone","●",IF($E26="Decision","◆",IF($E26="KPI","■",""))),"")</f>
        <v/>
      </c>
      <c r="AO26" s="23" t="str">
        <f>IF(AND($F26&gt;=AO$8,$F26&lt;AO$8+7),IF($E26="Milestone","●",IF($E26="Decision","◆",IF($E26="KPI","■",""))),"")</f>
        <v/>
      </c>
      <c r="AP26" s="23" t="str">
        <f>IF(AND($F26&gt;=AP$8,$F26&lt;AP$8+7),IF($E26="Milestone","●",IF($E26="Decision","◆",IF($E26="KPI","■",""))),"")</f>
        <v/>
      </c>
      <c r="AQ26" s="23" t="str">
        <f>IF(AND($F26&gt;=AQ$8,$F26&lt;AQ$8+7),IF($E26="Milestone","●",IF($E26="Decision","◆",IF($E26="KPI","■",""))),"")</f>
        <v/>
      </c>
      <c r="AR26" s="23" t="str">
        <f>IF(AND($F26&gt;=AR$8,$F26&lt;AR$8+7),IF($E26="Milestone","●",IF($E26="Decision","◆",IF($E26="KPI","■",""))),"")</f>
        <v/>
      </c>
      <c r="AS26" s="23" t="str">
        <f>IF(AND($F26&gt;=AS$8,$F26&lt;AS$8+7),IF($E26="Milestone","●",IF($E26="Decision","◆",IF($E26="KPI","■",""))),"")</f>
        <v/>
      </c>
      <c r="AT26" s="23" t="str">
        <f>IF(AND($F26&gt;=AT$8,$F26&lt;AT$8+7),IF($E26="Milestone","●",IF($E26="Decision","◆",IF($E26="KPI","■",""))),"")</f>
        <v/>
      </c>
      <c r="AU26" s="22" t="str">
        <f>IF(AND($F26&gt;=AU$8,$F26&lt;AU$8+7),IF($E26="Milestone","●",IF($E26="Decision","◆",IF($E26="KPI","■",""))),"")</f>
        <v/>
      </c>
      <c r="AV26" s="23" t="str">
        <f>IF(AND($F26&gt;=AV$8,$F26&lt;AV$8+7),IF($E26="Milestone","●",IF($E26="Decision","◆",IF($E26="KPI","■",""))),"")</f>
        <v/>
      </c>
      <c r="AW26" s="23" t="str">
        <f>IF(AND($F26&gt;=AW$8,$F26&lt;AW$8+7),IF($E26="Milestone","●",IF($E26="Decision","◆",IF($E26="KPI","■",""))),"")</f>
        <v/>
      </c>
      <c r="AX26" s="23" t="str">
        <f>IF(AND($F26&gt;=AX$8,$F26&lt;AX$8+7),IF($E26="Milestone","●",IF($E26="Decision","◆",IF($E26="KPI","■",""))),"")</f>
        <v/>
      </c>
      <c r="AY26" s="23" t="str">
        <f>IF(AND($F26&gt;=AY$8,$F26&lt;AY$8+7),IF($E26="Milestone","●",IF($E26="Decision","◆",IF($E26="KPI","■",""))),"")</f>
        <v/>
      </c>
      <c r="AZ26" s="23" t="str">
        <f>IF(AND($F26&gt;=AZ$8,$F26&lt;AZ$8+7),IF($E26="Milestone","●",IF($E26="Decision","◆",IF($E26="KPI","■",""))),"")</f>
        <v/>
      </c>
      <c r="BA26" s="23" t="str">
        <f>IF(AND($F26&gt;=BA$8,$F26&lt;BA$8+7),IF($E26="Milestone","●",IF($E26="Decision","◆",IF($E26="KPI","■",""))),"")</f>
        <v/>
      </c>
      <c r="BB26" s="23" t="str">
        <f>IF(AND($F26&gt;=BB$8,$F26&lt;BB$8+7),IF($E26="Milestone","●",IF($E26="Decision","◆",IF($E26="KPI","■",""))),"")</f>
        <v/>
      </c>
      <c r="BC26" s="23" t="str">
        <f>IF(AND($F26&gt;=BC$8,$F26&lt;BC$8+7),IF($E26="Milestone","●",IF($E26="Decision","◆",IF($E26="KPI","■",""))),"")</f>
        <v/>
      </c>
      <c r="BD26" s="23" t="str">
        <f>IF(AND($F26&gt;=BD$8,$F26&lt;BD$8+7),IF($E26="Milestone","●",IF($E26="Decision","◆",IF($E26="KPI","■",""))),"")</f>
        <v/>
      </c>
      <c r="BE26" s="23" t="str">
        <f>IF(AND($F26&gt;=BE$8,$F26&lt;BE$8+7),IF($E26="Milestone","●",IF($E26="Decision","◆",IF($E26="KPI","■",""))),"")</f>
        <v/>
      </c>
      <c r="BF26" s="23" t="str">
        <f>IF(AND($F26&gt;=BF$8,$F26&lt;BF$8+7),IF($E26="Milestone","●",IF($E26="Decision","◆",IF($E26="KPI","■",""))),"")</f>
        <v/>
      </c>
      <c r="BG26" s="23" t="str">
        <f>IF(AND($F26&gt;=BG$8,$F26&lt;BG$8+7),IF($E26="Milestone","●",IF($E26="Decision","◆",IF($E26="KPI","■",""))),"")</f>
        <v/>
      </c>
      <c r="BH26" s="22" t="str">
        <f>IF(AND($F26&gt;=BH$8,$F26&lt;DATE(YEAR($D$4)+1,MONTH($D$4),DAY($D$4))),IF($E26="Milestone","●",IF($E26="Decision","◆",IF($E26="KPI","■",""))),"")</f>
        <v/>
      </c>
    </row>
    <row r="27" spans="2:60" ht="18" customHeight="1" x14ac:dyDescent="0.25">
      <c r="B27" s="13"/>
      <c r="C27" s="14" t="s">
        <v>59</v>
      </c>
      <c r="D27" s="15" t="s">
        <v>16</v>
      </c>
      <c r="E27" s="15" t="s">
        <v>63</v>
      </c>
      <c r="F27" s="24">
        <v>46480</v>
      </c>
      <c r="G27" s="24">
        <v>46645</v>
      </c>
      <c r="H27" s="13"/>
      <c r="I27" s="23" t="str">
        <f>IF(AND($F27&gt;=I$8,$F27&lt;I$8+7),IF($E27="Milestone","●",IF($E27="Decision","◆",IF($E27="KPI","■",""))),"")</f>
        <v/>
      </c>
      <c r="J27" s="23" t="str">
        <f>IF(AND($F27&gt;=J$8,$F27&lt;J$8+7),IF($E27="Milestone","●",IF($E27="Decision","◆",IF($E27="KPI","■",""))),"")</f>
        <v/>
      </c>
      <c r="K27" s="23" t="str">
        <f>IF(AND($F27&gt;=K$8,$F27&lt;K$8+7),IF($E27="Milestone","●",IF($E27="Decision","◆",IF($E27="KPI","■",""))),"")</f>
        <v/>
      </c>
      <c r="L27" s="23" t="str">
        <f>IF(AND($F27&gt;=L$8,$F27&lt;L$8+7),IF($E27="Milestone","●",IF($E27="Decision","◆",IF($E27="KPI","■",""))),"")</f>
        <v/>
      </c>
      <c r="M27" s="23" t="str">
        <f>IF(AND($F27&gt;=M$8,$F27&lt;M$8+7),IF($E27="Milestone","●",IF($E27="Decision","◆",IF($E27="KPI","■",""))),"")</f>
        <v/>
      </c>
      <c r="N27" s="23" t="str">
        <f>IF(AND($F27&gt;=N$8,$F27&lt;N$8+7),IF($E27="Milestone","●",IF($E27="Decision","◆",IF($E27="KPI","■",""))),"")</f>
        <v/>
      </c>
      <c r="O27" s="23" t="str">
        <f>IF(AND($F27&gt;=O$8,$F27&lt;O$8+7),IF($E27="Milestone","●",IF($E27="Decision","◆",IF($E27="KPI","■",""))),"")</f>
        <v/>
      </c>
      <c r="P27" s="23" t="str">
        <f>IF(AND($F27&gt;=P$8,$F27&lt;P$8+7),IF($E27="Milestone","●",IF($E27="Decision","◆",IF($E27="KPI","■",""))),"")</f>
        <v/>
      </c>
      <c r="Q27" s="23" t="str">
        <f>IF(AND($F27&gt;=Q$8,$F27&lt;Q$8+7),IF($E27="Milestone","●",IF($E27="Decision","◆",IF($E27="KPI","■",""))),"")</f>
        <v/>
      </c>
      <c r="R27" s="23" t="str">
        <f>IF(AND($F27&gt;=R$8,$F27&lt;R$8+7),IF($E27="Milestone","●",IF($E27="Decision","◆",IF($E27="KPI","■",""))),"")</f>
        <v/>
      </c>
      <c r="S27" s="23" t="str">
        <f>IF(AND($F27&gt;=S$8,$F27&lt;S$8+7),IF($E27="Milestone","●",IF($E27="Decision","◆",IF($E27="KPI","■",""))),"")</f>
        <v/>
      </c>
      <c r="T27" s="23" t="str">
        <f>IF(AND($F27&gt;=T$8,$F27&lt;T$8+7),IF($E27="Milestone","●",IF($E27="Decision","◆",IF($E27="KPI","■",""))),"")</f>
        <v/>
      </c>
      <c r="U27" s="22" t="str">
        <f>IF(AND($F27&gt;=U$8,$F27&lt;U$8+7),IF($E27="Milestone","●",IF($E27="Decision","◆",IF($E27="KPI","■",""))),"")</f>
        <v/>
      </c>
      <c r="V27" s="23" t="str">
        <f>IF(AND($F27&gt;=V$8,$F27&lt;V$8+7),IF($E27="Milestone","●",IF($E27="Decision","◆",IF($E27="KPI","■",""))),"")</f>
        <v/>
      </c>
      <c r="W27" s="23" t="str">
        <f>IF(AND($F27&gt;=W$8,$F27&lt;W$8+7),IF($E27="Milestone","●",IF($E27="Decision","◆",IF($E27="KPI","■",""))),"")</f>
        <v/>
      </c>
      <c r="X27" s="23" t="str">
        <f>IF(AND($F27&gt;=X$8,$F27&lt;X$8+7),IF($E27="Milestone","●",IF($E27="Decision","◆",IF($E27="KPI","■",""))),"")</f>
        <v/>
      </c>
      <c r="Y27" s="23" t="str">
        <f>IF(AND($F27&gt;=Y$8,$F27&lt;Y$8+7),IF($E27="Milestone","●",IF($E27="Decision","◆",IF($E27="KPI","■",""))),"")</f>
        <v/>
      </c>
      <c r="Z27" s="23" t="str">
        <f>IF(AND($F27&gt;=Z$8,$F27&lt;Z$8+7),IF($E27="Milestone","●",IF($E27="Decision","◆",IF($E27="KPI","■",""))),"")</f>
        <v/>
      </c>
      <c r="AA27" s="23" t="str">
        <f>IF(AND($F27&gt;=AA$8,$F27&lt;AA$8+7),IF($E27="Milestone","●",IF($E27="Decision","◆",IF($E27="KPI","■",""))),"")</f>
        <v/>
      </c>
      <c r="AB27" s="23" t="str">
        <f>IF(AND($F27&gt;=AB$8,$F27&lt;AB$8+7),IF($E27="Milestone","●",IF($E27="Decision","◆",IF($E27="KPI","■",""))),"")</f>
        <v/>
      </c>
      <c r="AC27" s="23" t="str">
        <f>IF(AND($F27&gt;=AC$8,$F27&lt;AC$8+7),IF($E27="Milestone","●",IF($E27="Decision","◆",IF($E27="KPI","■",""))),"")</f>
        <v/>
      </c>
      <c r="AD27" s="23" t="str">
        <f>IF(AND($F27&gt;=AD$8,$F27&lt;AD$8+7),IF($E27="Milestone","●",IF($E27="Decision","◆",IF($E27="KPI","■",""))),"")</f>
        <v/>
      </c>
      <c r="AE27" s="23" t="str">
        <f>IF(AND($F27&gt;=AE$8,$F27&lt;AE$8+7),IF($E27="Milestone","●",IF($E27="Decision","◆",IF($E27="KPI","■",""))),"")</f>
        <v/>
      </c>
      <c r="AF27" s="23" t="str">
        <f>IF(AND($F27&gt;=AF$8,$F27&lt;AF$8+7),IF($E27="Milestone","●",IF($E27="Decision","◆",IF($E27="KPI","■",""))),"")</f>
        <v/>
      </c>
      <c r="AG27" s="23" t="str">
        <f>IF(AND($F27&gt;=AG$8,$F27&lt;AG$8+7),IF($E27="Milestone","●",IF($E27="Decision","◆",IF($E27="KPI","■",""))),"")</f>
        <v/>
      </c>
      <c r="AH27" s="22" t="str">
        <f>IF(AND($F27&gt;=AH$8,$F27&lt;AH$8+7),IF($E27="Milestone","●",IF($E27="Decision","◆",IF($E27="KPI","■",""))),"")</f>
        <v/>
      </c>
      <c r="AI27" s="23" t="str">
        <f>IF(AND($F27&gt;=AI$8,$F27&lt;AI$8+7),IF($E27="Milestone","●",IF($E27="Decision","◆",IF($E27="KPI","■",""))),"")</f>
        <v/>
      </c>
      <c r="AJ27" s="23" t="str">
        <f>IF(AND($F27&gt;=AJ$8,$F27&lt;AJ$8+7),IF($E27="Milestone","●",IF($E27="Decision","◆",IF($E27="KPI","■",""))),"")</f>
        <v/>
      </c>
      <c r="AK27" s="23" t="str">
        <f>IF(AND($F27&gt;=AK$8,$F27&lt;AK$8+7),IF($E27="Milestone","●",IF($E27="Decision","◆",IF($E27="KPI","■",""))),"")</f>
        <v/>
      </c>
      <c r="AL27" s="23" t="str">
        <f>IF(AND($F27&gt;=AL$8,$F27&lt;AL$8+7),IF($E27="Milestone","●",IF($E27="Decision","◆",IF($E27="KPI","■",""))),"")</f>
        <v/>
      </c>
      <c r="AM27" s="23" t="str">
        <f>IF(AND($F27&gt;=AM$8,$F27&lt;AM$8+7),IF($E27="Milestone","●",IF($E27="Decision","◆",IF($E27="KPI","■",""))),"")</f>
        <v/>
      </c>
      <c r="AN27" s="23" t="str">
        <f>IF(AND($F27&gt;=AN$8,$F27&lt;AN$8+7),IF($E27="Milestone","●",IF($E27="Decision","◆",IF($E27="KPI","■",""))),"")</f>
        <v/>
      </c>
      <c r="AO27" s="23" t="str">
        <f>IF(AND($F27&gt;=AO$8,$F27&lt;AO$8+7),IF($E27="Milestone","●",IF($E27="Decision","◆",IF($E27="KPI","■",""))),"")</f>
        <v/>
      </c>
      <c r="AP27" s="23" t="str">
        <f>IF(AND($F27&gt;=AP$8,$F27&lt;AP$8+7),IF($E27="Milestone","●",IF($E27="Decision","◆",IF($E27="KPI","■",""))),"")</f>
        <v/>
      </c>
      <c r="AQ27" s="23" t="str">
        <f>IF(AND($F27&gt;=AQ$8,$F27&lt;AQ$8+7),IF($E27="Milestone","●",IF($E27="Decision","◆",IF($E27="KPI","■",""))),"")</f>
        <v/>
      </c>
      <c r="AR27" s="23" t="str">
        <f>IF(AND($F27&gt;=AR$8,$F27&lt;AR$8+7),IF($E27="Milestone","●",IF($E27="Decision","◆",IF($E27="KPI","■",""))),"")</f>
        <v/>
      </c>
      <c r="AS27" s="23" t="str">
        <f>IF(AND($F27&gt;=AS$8,$F27&lt;AS$8+7),IF($E27="Milestone","●",IF($E27="Decision","◆",IF($E27="KPI","■",""))),"")</f>
        <v/>
      </c>
      <c r="AT27" s="23" t="str">
        <f>IF(AND($F27&gt;=AT$8,$F27&lt;AT$8+7),IF($E27="Milestone","●",IF($E27="Decision","◆",IF($E27="KPI","■",""))),"")</f>
        <v/>
      </c>
      <c r="AU27" s="22" t="str">
        <f>IF(AND($F27&gt;=AU$8,$F27&lt;AU$8+7),IF($E27="Milestone","●",IF($E27="Decision","◆",IF($E27="KPI","■",""))),"")</f>
        <v/>
      </c>
      <c r="AV27" s="23" t="str">
        <f>IF(AND($F27&gt;=AV$8,$F27&lt;AV$8+7),IF($E27="Milestone","●",IF($E27="Decision","◆",IF($E27="KPI","■",""))),"")</f>
        <v/>
      </c>
      <c r="AW27" s="23" t="str">
        <f>IF(AND($F27&gt;=AW$8,$F27&lt;AW$8+7),IF($E27="Milestone","●",IF($E27="Decision","◆",IF($E27="KPI","■",""))),"")</f>
        <v/>
      </c>
      <c r="AX27" s="23" t="str">
        <f>IF(AND($F27&gt;=AX$8,$F27&lt;AX$8+7),IF($E27="Milestone","●",IF($E27="Decision","◆",IF($E27="KPI","■",""))),"")</f>
        <v/>
      </c>
      <c r="AY27" s="23" t="str">
        <f>IF(AND($F27&gt;=AY$8,$F27&lt;AY$8+7),IF($E27="Milestone","●",IF($E27="Decision","◆",IF($E27="KPI","■",""))),"")</f>
        <v/>
      </c>
      <c r="AZ27" s="23" t="str">
        <f>IF(AND($F27&gt;=AZ$8,$F27&lt;AZ$8+7),IF($E27="Milestone","●",IF($E27="Decision","◆",IF($E27="KPI","■",""))),"")</f>
        <v/>
      </c>
      <c r="BA27" s="23" t="str">
        <f>IF(AND($F27&gt;=BA$8,$F27&lt;BA$8+7),IF($E27="Milestone","●",IF($E27="Decision","◆",IF($E27="KPI","■",""))),"")</f>
        <v/>
      </c>
      <c r="BB27" s="23" t="str">
        <f>IF(AND($F27&gt;=BB$8,$F27&lt;BB$8+7),IF($E27="Milestone","●",IF($E27="Decision","◆",IF($E27="KPI","■",""))),"")</f>
        <v/>
      </c>
      <c r="BC27" s="23" t="str">
        <f>IF(AND($F27&gt;=BC$8,$F27&lt;BC$8+7),IF($E27="Milestone","●",IF($E27="Decision","◆",IF($E27="KPI","■",""))),"")</f>
        <v/>
      </c>
      <c r="BD27" s="23" t="str">
        <f>IF(AND($F27&gt;=BD$8,$F27&lt;BD$8+7),IF($E27="Milestone","●",IF($E27="Decision","◆",IF($E27="KPI","■",""))),"")</f>
        <v/>
      </c>
      <c r="BE27" s="23" t="str">
        <f>IF(AND($F27&gt;=BE$8,$F27&lt;BE$8+7),IF($E27="Milestone","●",IF($E27="Decision","◆",IF($E27="KPI","■",""))),"")</f>
        <v/>
      </c>
      <c r="BF27" s="23" t="str">
        <f>IF(AND($F27&gt;=BF$8,$F27&lt;BF$8+7),IF($E27="Milestone","●",IF($E27="Decision","◆",IF($E27="KPI","■",""))),"")</f>
        <v/>
      </c>
      <c r="BG27" s="23" t="str">
        <f>IF(AND($F27&gt;=BG$8,$F27&lt;BG$8+7),IF($E27="Milestone","●",IF($E27="Decision","◆",IF($E27="KPI","■",""))),"")</f>
        <v/>
      </c>
      <c r="BH27" s="22" t="str">
        <f>IF(AND($F27&gt;=BH$8,$F27&lt;DATE(YEAR($D$4)+1,MONTH($D$4),DAY($D$4))),IF($E27="Milestone","●",IF($E27="Decision","◆",IF($E27="KPI","■",""))),"")</f>
        <v/>
      </c>
    </row>
    <row r="28" spans="2:60" ht="18" customHeight="1" x14ac:dyDescent="0.25">
      <c r="B28" s="13"/>
      <c r="C28" s="14" t="s">
        <v>59</v>
      </c>
      <c r="D28" s="15" t="s">
        <v>68</v>
      </c>
      <c r="E28" s="15" t="s">
        <v>21</v>
      </c>
      <c r="F28" s="24">
        <v>46527</v>
      </c>
      <c r="G28" s="24"/>
      <c r="H28" s="13"/>
      <c r="I28" s="23" t="str">
        <f>IF(AND($F28&gt;=I$8,$F28&lt;I$8+7),IF($E28="Milestone","●",IF($E28="Decision","◆",IF($E28="KPI","■",""))),"")</f>
        <v/>
      </c>
      <c r="J28" s="23" t="str">
        <f>IF(AND($F28&gt;=J$8,$F28&lt;J$8+7),IF($E28="Milestone","●",IF($E28="Decision","◆",IF($E28="KPI","■",""))),"")</f>
        <v/>
      </c>
      <c r="K28" s="23" t="str">
        <f>IF(AND($F28&gt;=K$8,$F28&lt;K$8+7),IF($E28="Milestone","●",IF($E28="Decision","◆",IF($E28="KPI","■",""))),"")</f>
        <v/>
      </c>
      <c r="L28" s="23" t="str">
        <f>IF(AND($F28&gt;=L$8,$F28&lt;L$8+7),IF($E28="Milestone","●",IF($E28="Decision","◆",IF($E28="KPI","■",""))),"")</f>
        <v/>
      </c>
      <c r="M28" s="23" t="str">
        <f>IF(AND($F28&gt;=M$8,$F28&lt;M$8+7),IF($E28="Milestone","●",IF($E28="Decision","◆",IF($E28="KPI","■",""))),"")</f>
        <v/>
      </c>
      <c r="N28" s="23" t="str">
        <f>IF(AND($F28&gt;=N$8,$F28&lt;N$8+7),IF($E28="Milestone","●",IF($E28="Decision","◆",IF($E28="KPI","■",""))),"")</f>
        <v/>
      </c>
      <c r="O28" s="23" t="str">
        <f>IF(AND($F28&gt;=O$8,$F28&lt;O$8+7),IF($E28="Milestone","●",IF($E28="Decision","◆",IF($E28="KPI","■",""))),"")</f>
        <v/>
      </c>
      <c r="P28" s="23" t="str">
        <f>IF(AND($F28&gt;=P$8,$F28&lt;P$8+7),IF($E28="Milestone","●",IF($E28="Decision","◆",IF($E28="KPI","■",""))),"")</f>
        <v/>
      </c>
      <c r="Q28" s="23" t="str">
        <f>IF(AND($F28&gt;=Q$8,$F28&lt;Q$8+7),IF($E28="Milestone","●",IF($E28="Decision","◆",IF($E28="KPI","■",""))),"")</f>
        <v/>
      </c>
      <c r="R28" s="23" t="str">
        <f>IF(AND($F28&gt;=R$8,$F28&lt;R$8+7),IF($E28="Milestone","●",IF($E28="Decision","◆",IF($E28="KPI","■",""))),"")</f>
        <v/>
      </c>
      <c r="S28" s="23" t="str">
        <f>IF(AND($F28&gt;=S$8,$F28&lt;S$8+7),IF($E28="Milestone","●",IF($E28="Decision","◆",IF($E28="KPI","■",""))),"")</f>
        <v/>
      </c>
      <c r="T28" s="23" t="str">
        <f>IF(AND($F28&gt;=T$8,$F28&lt;T$8+7),IF($E28="Milestone","●",IF($E28="Decision","◆",IF($E28="KPI","■",""))),"")</f>
        <v/>
      </c>
      <c r="U28" s="22" t="str">
        <f>IF(AND($F28&gt;=U$8,$F28&lt;U$8+7),IF($E28="Milestone","●",IF($E28="Decision","◆",IF($E28="KPI","■",""))),"")</f>
        <v/>
      </c>
      <c r="V28" s="23" t="str">
        <f>IF(AND($F28&gt;=V$8,$F28&lt;V$8+7),IF($E28="Milestone","●",IF($E28="Decision","◆",IF($E28="KPI","■",""))),"")</f>
        <v/>
      </c>
      <c r="W28" s="23" t="str">
        <f>IF(AND($F28&gt;=W$8,$F28&lt;W$8+7),IF($E28="Milestone","●",IF($E28="Decision","◆",IF($E28="KPI","■",""))),"")</f>
        <v/>
      </c>
      <c r="X28" s="23" t="str">
        <f>IF(AND($F28&gt;=X$8,$F28&lt;X$8+7),IF($E28="Milestone","●",IF($E28="Decision","◆",IF($E28="KPI","■",""))),"")</f>
        <v/>
      </c>
      <c r="Y28" s="23" t="str">
        <f>IF(AND($F28&gt;=Y$8,$F28&lt;Y$8+7),IF($E28="Milestone","●",IF($E28="Decision","◆",IF($E28="KPI","■",""))),"")</f>
        <v/>
      </c>
      <c r="Z28" s="23" t="str">
        <f>IF(AND($F28&gt;=Z$8,$F28&lt;Z$8+7),IF($E28="Milestone","●",IF($E28="Decision","◆",IF($E28="KPI","■",""))),"")</f>
        <v/>
      </c>
      <c r="AA28" s="23" t="str">
        <f>IF(AND($F28&gt;=AA$8,$F28&lt;AA$8+7),IF($E28="Milestone","●",IF($E28="Decision","◆",IF($E28="KPI","■",""))),"")</f>
        <v/>
      </c>
      <c r="AB28" s="23" t="str">
        <f>IF(AND($F28&gt;=AB$8,$F28&lt;AB$8+7),IF($E28="Milestone","●",IF($E28="Decision","◆",IF($E28="KPI","■",""))),"")</f>
        <v>●</v>
      </c>
      <c r="AC28" s="23" t="str">
        <f>IF(AND($F28&gt;=AC$8,$F28&lt;AC$8+7),IF($E28="Milestone","●",IF($E28="Decision","◆",IF($E28="KPI","■",""))),"")</f>
        <v/>
      </c>
      <c r="AD28" s="23" t="str">
        <f>IF(AND($F28&gt;=AD$8,$F28&lt;AD$8+7),IF($E28="Milestone","●",IF($E28="Decision","◆",IF($E28="KPI","■",""))),"")</f>
        <v/>
      </c>
      <c r="AE28" s="23" t="str">
        <f>IF(AND($F28&gt;=AE$8,$F28&lt;AE$8+7),IF($E28="Milestone","●",IF($E28="Decision","◆",IF($E28="KPI","■",""))),"")</f>
        <v/>
      </c>
      <c r="AF28" s="23" t="str">
        <f>IF(AND($F28&gt;=AF$8,$F28&lt;AF$8+7),IF($E28="Milestone","●",IF($E28="Decision","◆",IF($E28="KPI","■",""))),"")</f>
        <v/>
      </c>
      <c r="AG28" s="23" t="str">
        <f>IF(AND($F28&gt;=AG$8,$F28&lt;AG$8+7),IF($E28="Milestone","●",IF($E28="Decision","◆",IF($E28="KPI","■",""))),"")</f>
        <v/>
      </c>
      <c r="AH28" s="22" t="str">
        <f>IF(AND($F28&gt;=AH$8,$F28&lt;AH$8+7),IF($E28="Milestone","●",IF($E28="Decision","◆",IF($E28="KPI","■",""))),"")</f>
        <v/>
      </c>
      <c r="AI28" s="23" t="str">
        <f>IF(AND($F28&gt;=AI$8,$F28&lt;AI$8+7),IF($E28="Milestone","●",IF($E28="Decision","◆",IF($E28="KPI","■",""))),"")</f>
        <v/>
      </c>
      <c r="AJ28" s="23" t="str">
        <f>IF(AND($F28&gt;=AJ$8,$F28&lt;AJ$8+7),IF($E28="Milestone","●",IF($E28="Decision","◆",IF($E28="KPI","■",""))),"")</f>
        <v/>
      </c>
      <c r="AK28" s="23" t="str">
        <f>IF(AND($F28&gt;=AK$8,$F28&lt;AK$8+7),IF($E28="Milestone","●",IF($E28="Decision","◆",IF($E28="KPI","■",""))),"")</f>
        <v/>
      </c>
      <c r="AL28" s="23" t="str">
        <f>IF(AND($F28&gt;=AL$8,$F28&lt;AL$8+7),IF($E28="Milestone","●",IF($E28="Decision","◆",IF($E28="KPI","■",""))),"")</f>
        <v/>
      </c>
      <c r="AM28" s="23" t="str">
        <f>IF(AND($F28&gt;=AM$8,$F28&lt;AM$8+7),IF($E28="Milestone","●",IF($E28="Decision","◆",IF($E28="KPI","■",""))),"")</f>
        <v/>
      </c>
      <c r="AN28" s="23" t="str">
        <f>IF(AND($F28&gt;=AN$8,$F28&lt;AN$8+7),IF($E28="Milestone","●",IF($E28="Decision","◆",IF($E28="KPI","■",""))),"")</f>
        <v/>
      </c>
      <c r="AO28" s="23" t="str">
        <f>IF(AND($F28&gt;=AO$8,$F28&lt;AO$8+7),IF($E28="Milestone","●",IF($E28="Decision","◆",IF($E28="KPI","■",""))),"")</f>
        <v/>
      </c>
      <c r="AP28" s="23" t="str">
        <f>IF(AND($F28&gt;=AP$8,$F28&lt;AP$8+7),IF($E28="Milestone","●",IF($E28="Decision","◆",IF($E28="KPI","■",""))),"")</f>
        <v/>
      </c>
      <c r="AQ28" s="23" t="str">
        <f>IF(AND($F28&gt;=AQ$8,$F28&lt;AQ$8+7),IF($E28="Milestone","●",IF($E28="Decision","◆",IF($E28="KPI","■",""))),"")</f>
        <v/>
      </c>
      <c r="AR28" s="23" t="str">
        <f>IF(AND($F28&gt;=AR$8,$F28&lt;AR$8+7),IF($E28="Milestone","●",IF($E28="Decision","◆",IF($E28="KPI","■",""))),"")</f>
        <v/>
      </c>
      <c r="AS28" s="23" t="str">
        <f>IF(AND($F28&gt;=AS$8,$F28&lt;AS$8+7),IF($E28="Milestone","●",IF($E28="Decision","◆",IF($E28="KPI","■",""))),"")</f>
        <v/>
      </c>
      <c r="AT28" s="23" t="str">
        <f>IF(AND($F28&gt;=AT$8,$F28&lt;AT$8+7),IF($E28="Milestone","●",IF($E28="Decision","◆",IF($E28="KPI","■",""))),"")</f>
        <v/>
      </c>
      <c r="AU28" s="22" t="str">
        <f>IF(AND($F28&gt;=AU$8,$F28&lt;AU$8+7),IF($E28="Milestone","●",IF($E28="Decision","◆",IF($E28="KPI","■",""))),"")</f>
        <v/>
      </c>
      <c r="AV28" s="23" t="str">
        <f>IF(AND($F28&gt;=AV$8,$F28&lt;AV$8+7),IF($E28="Milestone","●",IF($E28="Decision","◆",IF($E28="KPI","■",""))),"")</f>
        <v/>
      </c>
      <c r="AW28" s="23" t="str">
        <f>IF(AND($F28&gt;=AW$8,$F28&lt;AW$8+7),IF($E28="Milestone","●",IF($E28="Decision","◆",IF($E28="KPI","■",""))),"")</f>
        <v/>
      </c>
      <c r="AX28" s="23" t="str">
        <f>IF(AND($F28&gt;=AX$8,$F28&lt;AX$8+7),IF($E28="Milestone","●",IF($E28="Decision","◆",IF($E28="KPI","■",""))),"")</f>
        <v/>
      </c>
      <c r="AY28" s="23" t="str">
        <f>IF(AND($F28&gt;=AY$8,$F28&lt;AY$8+7),IF($E28="Milestone","●",IF($E28="Decision","◆",IF($E28="KPI","■",""))),"")</f>
        <v/>
      </c>
      <c r="AZ28" s="23" t="str">
        <f>IF(AND($F28&gt;=AZ$8,$F28&lt;AZ$8+7),IF($E28="Milestone","●",IF($E28="Decision","◆",IF($E28="KPI","■",""))),"")</f>
        <v/>
      </c>
      <c r="BA28" s="23" t="str">
        <f>IF(AND($F28&gt;=BA$8,$F28&lt;BA$8+7),IF($E28="Milestone","●",IF($E28="Decision","◆",IF($E28="KPI","■",""))),"")</f>
        <v/>
      </c>
      <c r="BB28" s="23" t="str">
        <f>IF(AND($F28&gt;=BB$8,$F28&lt;BB$8+7),IF($E28="Milestone","●",IF($E28="Decision","◆",IF($E28="KPI","■",""))),"")</f>
        <v/>
      </c>
      <c r="BC28" s="23" t="str">
        <f>IF(AND($F28&gt;=BC$8,$F28&lt;BC$8+7),IF($E28="Milestone","●",IF($E28="Decision","◆",IF($E28="KPI","■",""))),"")</f>
        <v/>
      </c>
      <c r="BD28" s="23" t="str">
        <f>IF(AND($F28&gt;=BD$8,$F28&lt;BD$8+7),IF($E28="Milestone","●",IF($E28="Decision","◆",IF($E28="KPI","■",""))),"")</f>
        <v/>
      </c>
      <c r="BE28" s="23" t="str">
        <f>IF(AND($F28&gt;=BE$8,$F28&lt;BE$8+7),IF($E28="Milestone","●",IF($E28="Decision","◆",IF($E28="KPI","■",""))),"")</f>
        <v/>
      </c>
      <c r="BF28" s="23" t="str">
        <f>IF(AND($F28&gt;=BF$8,$F28&lt;BF$8+7),IF($E28="Milestone","●",IF($E28="Decision","◆",IF($E28="KPI","■",""))),"")</f>
        <v/>
      </c>
      <c r="BG28" s="23" t="str">
        <f>IF(AND($F28&gt;=BG$8,$F28&lt;BG$8+7),IF($E28="Milestone","●",IF($E28="Decision","◆",IF($E28="KPI","■",""))),"")</f>
        <v/>
      </c>
      <c r="BH28" s="22" t="str">
        <f>IF(AND($F28&gt;=BH$8,$F28&lt;DATE(YEAR($D$4)+1,MONTH($D$4),DAY($D$4))),IF($E28="Milestone","●",IF($E28="Decision","◆",IF($E28="KPI","■",""))),"")</f>
        <v/>
      </c>
    </row>
    <row r="29" spans="2:60" ht="18" customHeight="1" x14ac:dyDescent="0.25">
      <c r="B29" s="13"/>
      <c r="C29" s="14" t="s">
        <v>59</v>
      </c>
      <c r="D29" s="15" t="s">
        <v>67</v>
      </c>
      <c r="E29" s="15" t="s">
        <v>21</v>
      </c>
      <c r="F29" s="24">
        <v>46609</v>
      </c>
      <c r="G29" s="24"/>
      <c r="H29" s="13"/>
      <c r="I29" s="23" t="str">
        <f>IF(AND($F29&gt;=I$8,$F29&lt;I$8+7),IF($E29="Milestone","●",IF($E29="Decision","◆",IF($E29="KPI","■",""))),"")</f>
        <v/>
      </c>
      <c r="J29" s="23" t="str">
        <f>IF(AND($F29&gt;=J$8,$F29&lt;J$8+7),IF($E29="Milestone","●",IF($E29="Decision","◆",IF($E29="KPI","■",""))),"")</f>
        <v/>
      </c>
      <c r="K29" s="23" t="str">
        <f>IF(AND($F29&gt;=K$8,$F29&lt;K$8+7),IF($E29="Milestone","●",IF($E29="Decision","◆",IF($E29="KPI","■",""))),"")</f>
        <v/>
      </c>
      <c r="L29" s="23" t="str">
        <f>IF(AND($F29&gt;=L$8,$F29&lt;L$8+7),IF($E29="Milestone","●",IF($E29="Decision","◆",IF($E29="KPI","■",""))),"")</f>
        <v/>
      </c>
      <c r="M29" s="23" t="str">
        <f>IF(AND($F29&gt;=M$8,$F29&lt;M$8+7),IF($E29="Milestone","●",IF($E29="Decision","◆",IF($E29="KPI","■",""))),"")</f>
        <v/>
      </c>
      <c r="N29" s="23" t="str">
        <f>IF(AND($F29&gt;=N$8,$F29&lt;N$8+7),IF($E29="Milestone","●",IF($E29="Decision","◆",IF($E29="KPI","■",""))),"")</f>
        <v/>
      </c>
      <c r="O29" s="23" t="str">
        <f>IF(AND($F29&gt;=O$8,$F29&lt;O$8+7),IF($E29="Milestone","●",IF($E29="Decision","◆",IF($E29="KPI","■",""))),"")</f>
        <v/>
      </c>
      <c r="P29" s="23" t="str">
        <f>IF(AND($F29&gt;=P$8,$F29&lt;P$8+7),IF($E29="Milestone","●",IF($E29="Decision","◆",IF($E29="KPI","■",""))),"")</f>
        <v/>
      </c>
      <c r="Q29" s="23" t="str">
        <f>IF(AND($F29&gt;=Q$8,$F29&lt;Q$8+7),IF($E29="Milestone","●",IF($E29="Decision","◆",IF($E29="KPI","■",""))),"")</f>
        <v/>
      </c>
      <c r="R29" s="23" t="str">
        <f>IF(AND($F29&gt;=R$8,$F29&lt;R$8+7),IF($E29="Milestone","●",IF($E29="Decision","◆",IF($E29="KPI","■",""))),"")</f>
        <v/>
      </c>
      <c r="S29" s="23" t="str">
        <f>IF(AND($F29&gt;=S$8,$F29&lt;S$8+7),IF($E29="Milestone","●",IF($E29="Decision","◆",IF($E29="KPI","■",""))),"")</f>
        <v/>
      </c>
      <c r="T29" s="23" t="str">
        <f>IF(AND($F29&gt;=T$8,$F29&lt;T$8+7),IF($E29="Milestone","●",IF($E29="Decision","◆",IF($E29="KPI","■",""))),"")</f>
        <v/>
      </c>
      <c r="U29" s="22" t="str">
        <f>IF(AND($F29&gt;=U$8,$F29&lt;U$8+7),IF($E29="Milestone","●",IF($E29="Decision","◆",IF($E29="KPI","■",""))),"")</f>
        <v/>
      </c>
      <c r="V29" s="23" t="str">
        <f>IF(AND($F29&gt;=V$8,$F29&lt;V$8+7),IF($E29="Milestone","●",IF($E29="Decision","◆",IF($E29="KPI","■",""))),"")</f>
        <v/>
      </c>
      <c r="W29" s="23" t="str">
        <f>IF(AND($F29&gt;=W$8,$F29&lt;W$8+7),IF($E29="Milestone","●",IF($E29="Decision","◆",IF($E29="KPI","■",""))),"")</f>
        <v/>
      </c>
      <c r="X29" s="23" t="str">
        <f>IF(AND($F29&gt;=X$8,$F29&lt;X$8+7),IF($E29="Milestone","●",IF($E29="Decision","◆",IF($E29="KPI","■",""))),"")</f>
        <v/>
      </c>
      <c r="Y29" s="23" t="str">
        <f>IF(AND($F29&gt;=Y$8,$F29&lt;Y$8+7),IF($E29="Milestone","●",IF($E29="Decision","◆",IF($E29="KPI","■",""))),"")</f>
        <v/>
      </c>
      <c r="Z29" s="23" t="str">
        <f>IF(AND($F29&gt;=Z$8,$F29&lt;Z$8+7),IF($E29="Milestone","●",IF($E29="Decision","◆",IF($E29="KPI","■",""))),"")</f>
        <v/>
      </c>
      <c r="AA29" s="23" t="str">
        <f>IF(AND($F29&gt;=AA$8,$F29&lt;AA$8+7),IF($E29="Milestone","●",IF($E29="Decision","◆",IF($E29="KPI","■",""))),"")</f>
        <v/>
      </c>
      <c r="AB29" s="23" t="str">
        <f>IF(AND($F29&gt;=AB$8,$F29&lt;AB$8+7),IF($E29="Milestone","●",IF($E29="Decision","◆",IF($E29="KPI","■",""))),"")</f>
        <v/>
      </c>
      <c r="AC29" s="23" t="str">
        <f>IF(AND($F29&gt;=AC$8,$F29&lt;AC$8+7),IF($E29="Milestone","●",IF($E29="Decision","◆",IF($E29="KPI","■",""))),"")</f>
        <v/>
      </c>
      <c r="AD29" s="23" t="str">
        <f>IF(AND($F29&gt;=AD$8,$F29&lt;AD$8+7),IF($E29="Milestone","●",IF($E29="Decision","◆",IF($E29="KPI","■",""))),"")</f>
        <v/>
      </c>
      <c r="AE29" s="23" t="str">
        <f>IF(AND($F29&gt;=AE$8,$F29&lt;AE$8+7),IF($E29="Milestone","●",IF($E29="Decision","◆",IF($E29="KPI","■",""))),"")</f>
        <v/>
      </c>
      <c r="AF29" s="23" t="str">
        <f>IF(AND($F29&gt;=AF$8,$F29&lt;AF$8+7),IF($E29="Milestone","●",IF($E29="Decision","◆",IF($E29="KPI","■",""))),"")</f>
        <v/>
      </c>
      <c r="AG29" s="23" t="str">
        <f>IF(AND($F29&gt;=AG$8,$F29&lt;AG$8+7),IF($E29="Milestone","●",IF($E29="Decision","◆",IF($E29="KPI","■",""))),"")</f>
        <v/>
      </c>
      <c r="AH29" s="22" t="str">
        <f>IF(AND($F29&gt;=AH$8,$F29&lt;AH$8+7),IF($E29="Milestone","●",IF($E29="Decision","◆",IF($E29="KPI","■",""))),"")</f>
        <v/>
      </c>
      <c r="AI29" s="23" t="str">
        <f>IF(AND($F29&gt;=AI$8,$F29&lt;AI$8+7),IF($E29="Milestone","●",IF($E29="Decision","◆",IF($E29="KPI","■",""))),"")</f>
        <v/>
      </c>
      <c r="AJ29" s="23" t="str">
        <f>IF(AND($F29&gt;=AJ$8,$F29&lt;AJ$8+7),IF($E29="Milestone","●",IF($E29="Decision","◆",IF($E29="KPI","■",""))),"")</f>
        <v/>
      </c>
      <c r="AK29" s="23" t="str">
        <f>IF(AND($F29&gt;=AK$8,$F29&lt;AK$8+7),IF($E29="Milestone","●",IF($E29="Decision","◆",IF($E29="KPI","■",""))),"")</f>
        <v/>
      </c>
      <c r="AL29" s="23" t="str">
        <f>IF(AND($F29&gt;=AL$8,$F29&lt;AL$8+7),IF($E29="Milestone","●",IF($E29="Decision","◆",IF($E29="KPI","■",""))),"")</f>
        <v/>
      </c>
      <c r="AM29" s="23" t="str">
        <f>IF(AND($F29&gt;=AM$8,$F29&lt;AM$8+7),IF($E29="Milestone","●",IF($E29="Decision","◆",IF($E29="KPI","■",""))),"")</f>
        <v/>
      </c>
      <c r="AN29" s="23" t="str">
        <f>IF(AND($F29&gt;=AN$8,$F29&lt;AN$8+7),IF($E29="Milestone","●",IF($E29="Decision","◆",IF($E29="KPI","■",""))),"")</f>
        <v>●</v>
      </c>
      <c r="AO29" s="23" t="str">
        <f>IF(AND($F29&gt;=AO$8,$F29&lt;AO$8+7),IF($E29="Milestone","●",IF($E29="Decision","◆",IF($E29="KPI","■",""))),"")</f>
        <v/>
      </c>
      <c r="AP29" s="23" t="str">
        <f>IF(AND($F29&gt;=AP$8,$F29&lt;AP$8+7),IF($E29="Milestone","●",IF($E29="Decision","◆",IF($E29="KPI","■",""))),"")</f>
        <v/>
      </c>
      <c r="AQ29" s="23" t="str">
        <f>IF(AND($F29&gt;=AQ$8,$F29&lt;AQ$8+7),IF($E29="Milestone","●",IF($E29="Decision","◆",IF($E29="KPI","■",""))),"")</f>
        <v/>
      </c>
      <c r="AR29" s="23" t="str">
        <f>IF(AND($F29&gt;=AR$8,$F29&lt;AR$8+7),IF($E29="Milestone","●",IF($E29="Decision","◆",IF($E29="KPI","■",""))),"")</f>
        <v/>
      </c>
      <c r="AS29" s="23" t="str">
        <f>IF(AND($F29&gt;=AS$8,$F29&lt;AS$8+7),IF($E29="Milestone","●",IF($E29="Decision","◆",IF($E29="KPI","■",""))),"")</f>
        <v/>
      </c>
      <c r="AT29" s="23" t="str">
        <f>IF(AND($F29&gt;=AT$8,$F29&lt;AT$8+7),IF($E29="Milestone","●",IF($E29="Decision","◆",IF($E29="KPI","■",""))),"")</f>
        <v/>
      </c>
      <c r="AU29" s="22" t="str">
        <f>IF(AND($F29&gt;=AU$8,$F29&lt;AU$8+7),IF($E29="Milestone","●",IF($E29="Decision","◆",IF($E29="KPI","■",""))),"")</f>
        <v/>
      </c>
      <c r="AV29" s="23" t="str">
        <f>IF(AND($F29&gt;=AV$8,$F29&lt;AV$8+7),IF($E29="Milestone","●",IF($E29="Decision","◆",IF($E29="KPI","■",""))),"")</f>
        <v/>
      </c>
      <c r="AW29" s="23" t="str">
        <f>IF(AND($F29&gt;=AW$8,$F29&lt;AW$8+7),IF($E29="Milestone","●",IF($E29="Decision","◆",IF($E29="KPI","■",""))),"")</f>
        <v/>
      </c>
      <c r="AX29" s="23" t="str">
        <f>IF(AND($F29&gt;=AX$8,$F29&lt;AX$8+7),IF($E29="Milestone","●",IF($E29="Decision","◆",IF($E29="KPI","■",""))),"")</f>
        <v/>
      </c>
      <c r="AY29" s="23" t="str">
        <f>IF(AND($F29&gt;=AY$8,$F29&lt;AY$8+7),IF($E29="Milestone","●",IF($E29="Decision","◆",IF($E29="KPI","■",""))),"")</f>
        <v/>
      </c>
      <c r="AZ29" s="23" t="str">
        <f>IF(AND($F29&gt;=AZ$8,$F29&lt;AZ$8+7),IF($E29="Milestone","●",IF($E29="Decision","◆",IF($E29="KPI","■",""))),"")</f>
        <v/>
      </c>
      <c r="BA29" s="23" t="str">
        <f>IF(AND($F29&gt;=BA$8,$F29&lt;BA$8+7),IF($E29="Milestone","●",IF($E29="Decision","◆",IF($E29="KPI","■",""))),"")</f>
        <v/>
      </c>
      <c r="BB29" s="23" t="str">
        <f>IF(AND($F29&gt;=BB$8,$F29&lt;BB$8+7),IF($E29="Milestone","●",IF($E29="Decision","◆",IF($E29="KPI","■",""))),"")</f>
        <v/>
      </c>
      <c r="BC29" s="23" t="str">
        <f>IF(AND($F29&gt;=BC$8,$F29&lt;BC$8+7),IF($E29="Milestone","●",IF($E29="Decision","◆",IF($E29="KPI","■",""))),"")</f>
        <v/>
      </c>
      <c r="BD29" s="23" t="str">
        <f>IF(AND($F29&gt;=BD$8,$F29&lt;BD$8+7),IF($E29="Milestone","●",IF($E29="Decision","◆",IF($E29="KPI","■",""))),"")</f>
        <v/>
      </c>
      <c r="BE29" s="23" t="str">
        <f>IF(AND($F29&gt;=BE$8,$F29&lt;BE$8+7),IF($E29="Milestone","●",IF($E29="Decision","◆",IF($E29="KPI","■",""))),"")</f>
        <v/>
      </c>
      <c r="BF29" s="23" t="str">
        <f>IF(AND($F29&gt;=BF$8,$F29&lt;BF$8+7),IF($E29="Milestone","●",IF($E29="Decision","◆",IF($E29="KPI","■",""))),"")</f>
        <v/>
      </c>
      <c r="BG29" s="23" t="str">
        <f>IF(AND($F29&gt;=BG$8,$F29&lt;BG$8+7),IF($E29="Milestone","●",IF($E29="Decision","◆",IF($E29="KPI","■",""))),"")</f>
        <v/>
      </c>
      <c r="BH29" s="22" t="str">
        <f>IF(AND($F29&gt;=BH$8,$F29&lt;DATE(YEAR($D$4)+1,MONTH($D$4),DAY($D$4))),IF($E29="Milestone","●",IF($E29="Decision","◆",IF($E29="KPI","■",""))),"")</f>
        <v/>
      </c>
    </row>
    <row r="30" spans="2:60" ht="18" customHeight="1" x14ac:dyDescent="0.25">
      <c r="B30" s="13"/>
      <c r="C30" s="14" t="s">
        <v>66</v>
      </c>
      <c r="D30" s="15" t="s">
        <v>65</v>
      </c>
      <c r="E30" s="15" t="s">
        <v>63</v>
      </c>
      <c r="F30" s="24">
        <v>46648</v>
      </c>
      <c r="G30" s="24">
        <v>46694</v>
      </c>
      <c r="H30" s="13"/>
      <c r="I30" s="23" t="str">
        <f>IF(AND($F30&gt;=I$8,$F30&lt;I$8+7),IF($E30="Milestone","●",IF($E30="Decision","◆",IF($E30="KPI","■",""))),"")</f>
        <v/>
      </c>
      <c r="J30" s="23" t="str">
        <f>IF(AND($F30&gt;=J$8,$F30&lt;J$8+7),IF($E30="Milestone","●",IF($E30="Decision","◆",IF($E30="KPI","■",""))),"")</f>
        <v/>
      </c>
      <c r="K30" s="23" t="str">
        <f>IF(AND($F30&gt;=K$8,$F30&lt;K$8+7),IF($E30="Milestone","●",IF($E30="Decision","◆",IF($E30="KPI","■",""))),"")</f>
        <v/>
      </c>
      <c r="L30" s="23" t="str">
        <f>IF(AND($F30&gt;=L$8,$F30&lt;L$8+7),IF($E30="Milestone","●",IF($E30="Decision","◆",IF($E30="KPI","■",""))),"")</f>
        <v/>
      </c>
      <c r="M30" s="23" t="str">
        <f>IF(AND($F30&gt;=M$8,$F30&lt;M$8+7),IF($E30="Milestone","●",IF($E30="Decision","◆",IF($E30="KPI","■",""))),"")</f>
        <v/>
      </c>
      <c r="N30" s="23" t="str">
        <f>IF(AND($F30&gt;=N$8,$F30&lt;N$8+7),IF($E30="Milestone","●",IF($E30="Decision","◆",IF($E30="KPI","■",""))),"")</f>
        <v/>
      </c>
      <c r="O30" s="23" t="str">
        <f>IF(AND($F30&gt;=O$8,$F30&lt;O$8+7),IF($E30="Milestone","●",IF($E30="Decision","◆",IF($E30="KPI","■",""))),"")</f>
        <v/>
      </c>
      <c r="P30" s="23" t="str">
        <f>IF(AND($F30&gt;=P$8,$F30&lt;P$8+7),IF($E30="Milestone","●",IF($E30="Decision","◆",IF($E30="KPI","■",""))),"")</f>
        <v/>
      </c>
      <c r="Q30" s="23" t="str">
        <f>IF(AND($F30&gt;=Q$8,$F30&lt;Q$8+7),IF($E30="Milestone","●",IF($E30="Decision","◆",IF($E30="KPI","■",""))),"")</f>
        <v/>
      </c>
      <c r="R30" s="23" t="str">
        <f>IF(AND($F30&gt;=R$8,$F30&lt;R$8+7),IF($E30="Milestone","●",IF($E30="Decision","◆",IF($E30="KPI","■",""))),"")</f>
        <v/>
      </c>
      <c r="S30" s="23" t="str">
        <f>IF(AND($F30&gt;=S$8,$F30&lt;S$8+7),IF($E30="Milestone","●",IF($E30="Decision","◆",IF($E30="KPI","■",""))),"")</f>
        <v/>
      </c>
      <c r="T30" s="23" t="str">
        <f>IF(AND($F30&gt;=T$8,$F30&lt;T$8+7),IF($E30="Milestone","●",IF($E30="Decision","◆",IF($E30="KPI","■",""))),"")</f>
        <v/>
      </c>
      <c r="U30" s="22" t="str">
        <f>IF(AND($F30&gt;=U$8,$F30&lt;U$8+7),IF($E30="Milestone","●",IF($E30="Decision","◆",IF($E30="KPI","■",""))),"")</f>
        <v/>
      </c>
      <c r="V30" s="23" t="str">
        <f>IF(AND($F30&gt;=V$8,$F30&lt;V$8+7),IF($E30="Milestone","●",IF($E30="Decision","◆",IF($E30="KPI","■",""))),"")</f>
        <v/>
      </c>
      <c r="W30" s="23" t="str">
        <f>IF(AND($F30&gt;=W$8,$F30&lt;W$8+7),IF($E30="Milestone","●",IF($E30="Decision","◆",IF($E30="KPI","■",""))),"")</f>
        <v/>
      </c>
      <c r="X30" s="23" t="str">
        <f>IF(AND($F30&gt;=X$8,$F30&lt;X$8+7),IF($E30="Milestone","●",IF($E30="Decision","◆",IF($E30="KPI","■",""))),"")</f>
        <v/>
      </c>
      <c r="Y30" s="23" t="str">
        <f>IF(AND($F30&gt;=Y$8,$F30&lt;Y$8+7),IF($E30="Milestone","●",IF($E30="Decision","◆",IF($E30="KPI","■",""))),"")</f>
        <v/>
      </c>
      <c r="Z30" s="23" t="str">
        <f>IF(AND($F30&gt;=Z$8,$F30&lt;Z$8+7),IF($E30="Milestone","●",IF($E30="Decision","◆",IF($E30="KPI","■",""))),"")</f>
        <v/>
      </c>
      <c r="AA30" s="23" t="str">
        <f>IF(AND($F30&gt;=AA$8,$F30&lt;AA$8+7),IF($E30="Milestone","●",IF($E30="Decision","◆",IF($E30="KPI","■",""))),"")</f>
        <v/>
      </c>
      <c r="AB30" s="23" t="str">
        <f>IF(AND($F30&gt;=AB$8,$F30&lt;AB$8+7),IF($E30="Milestone","●",IF($E30="Decision","◆",IF($E30="KPI","■",""))),"")</f>
        <v/>
      </c>
      <c r="AC30" s="23" t="str">
        <f>IF(AND($F30&gt;=AC$8,$F30&lt;AC$8+7),IF($E30="Milestone","●",IF($E30="Decision","◆",IF($E30="KPI","■",""))),"")</f>
        <v/>
      </c>
      <c r="AD30" s="23" t="str">
        <f>IF(AND($F30&gt;=AD$8,$F30&lt;AD$8+7),IF($E30="Milestone","●",IF($E30="Decision","◆",IF($E30="KPI","■",""))),"")</f>
        <v/>
      </c>
      <c r="AE30" s="23" t="str">
        <f>IF(AND($F30&gt;=AE$8,$F30&lt;AE$8+7),IF($E30="Milestone","●",IF($E30="Decision","◆",IF($E30="KPI","■",""))),"")</f>
        <v/>
      </c>
      <c r="AF30" s="23" t="str">
        <f>IF(AND($F30&gt;=AF$8,$F30&lt;AF$8+7),IF($E30="Milestone","●",IF($E30="Decision","◆",IF($E30="KPI","■",""))),"")</f>
        <v/>
      </c>
      <c r="AG30" s="23" t="str">
        <f>IF(AND($F30&gt;=AG$8,$F30&lt;AG$8+7),IF($E30="Milestone","●",IF($E30="Decision","◆",IF($E30="KPI","■",""))),"")</f>
        <v/>
      </c>
      <c r="AH30" s="22" t="str">
        <f>IF(AND($F30&gt;=AH$8,$F30&lt;AH$8+7),IF($E30="Milestone","●",IF($E30="Decision","◆",IF($E30="KPI","■",""))),"")</f>
        <v/>
      </c>
      <c r="AI30" s="23" t="str">
        <f>IF(AND($F30&gt;=AI$8,$F30&lt;AI$8+7),IF($E30="Milestone","●",IF($E30="Decision","◆",IF($E30="KPI","■",""))),"")</f>
        <v/>
      </c>
      <c r="AJ30" s="23" t="str">
        <f>IF(AND($F30&gt;=AJ$8,$F30&lt;AJ$8+7),IF($E30="Milestone","●",IF($E30="Decision","◆",IF($E30="KPI","■",""))),"")</f>
        <v/>
      </c>
      <c r="AK30" s="23" t="str">
        <f>IF(AND($F30&gt;=AK$8,$F30&lt;AK$8+7),IF($E30="Milestone","●",IF($E30="Decision","◆",IF($E30="KPI","■",""))),"")</f>
        <v/>
      </c>
      <c r="AL30" s="23" t="str">
        <f>IF(AND($F30&gt;=AL$8,$F30&lt;AL$8+7),IF($E30="Milestone","●",IF($E30="Decision","◆",IF($E30="KPI","■",""))),"")</f>
        <v/>
      </c>
      <c r="AM30" s="23" t="str">
        <f>IF(AND($F30&gt;=AM$8,$F30&lt;AM$8+7),IF($E30="Milestone","●",IF($E30="Decision","◆",IF($E30="KPI","■",""))),"")</f>
        <v/>
      </c>
      <c r="AN30" s="23" t="str">
        <f>IF(AND($F30&gt;=AN$8,$F30&lt;AN$8+7),IF($E30="Milestone","●",IF($E30="Decision","◆",IF($E30="KPI","■",""))),"")</f>
        <v/>
      </c>
      <c r="AO30" s="23" t="str">
        <f>IF(AND($F30&gt;=AO$8,$F30&lt;AO$8+7),IF($E30="Milestone","●",IF($E30="Decision","◆",IF($E30="KPI","■",""))),"")</f>
        <v/>
      </c>
      <c r="AP30" s="23" t="str">
        <f>IF(AND($F30&gt;=AP$8,$F30&lt;AP$8+7),IF($E30="Milestone","●",IF($E30="Decision","◆",IF($E30="KPI","■",""))),"")</f>
        <v/>
      </c>
      <c r="AQ30" s="23" t="str">
        <f>IF(AND($F30&gt;=AQ$8,$F30&lt;AQ$8+7),IF($E30="Milestone","●",IF($E30="Decision","◆",IF($E30="KPI","■",""))),"")</f>
        <v/>
      </c>
      <c r="AR30" s="23" t="str">
        <f>IF(AND($F30&gt;=AR$8,$F30&lt;AR$8+7),IF($E30="Milestone","●",IF($E30="Decision","◆",IF($E30="KPI","■",""))),"")</f>
        <v/>
      </c>
      <c r="AS30" s="23" t="str">
        <f>IF(AND($F30&gt;=AS$8,$F30&lt;AS$8+7),IF($E30="Milestone","●",IF($E30="Decision","◆",IF($E30="KPI","■",""))),"")</f>
        <v/>
      </c>
      <c r="AT30" s="23" t="str">
        <f>IF(AND($F30&gt;=AT$8,$F30&lt;AT$8+7),IF($E30="Milestone","●",IF($E30="Decision","◆",IF($E30="KPI","■",""))),"")</f>
        <v/>
      </c>
      <c r="AU30" s="22" t="str">
        <f>IF(AND($F30&gt;=AU$8,$F30&lt;AU$8+7),IF($E30="Milestone","●",IF($E30="Decision","◆",IF($E30="KPI","■",""))),"")</f>
        <v/>
      </c>
      <c r="AV30" s="23" t="str">
        <f>IF(AND($F30&gt;=AV$8,$F30&lt;AV$8+7),IF($E30="Milestone","●",IF($E30="Decision","◆",IF($E30="KPI","■",""))),"")</f>
        <v/>
      </c>
      <c r="AW30" s="23" t="str">
        <f>IF(AND($F30&gt;=AW$8,$F30&lt;AW$8+7),IF($E30="Milestone","●",IF($E30="Decision","◆",IF($E30="KPI","■",""))),"")</f>
        <v/>
      </c>
      <c r="AX30" s="23" t="str">
        <f>IF(AND($F30&gt;=AX$8,$F30&lt;AX$8+7),IF($E30="Milestone","●",IF($E30="Decision","◆",IF($E30="KPI","■",""))),"")</f>
        <v/>
      </c>
      <c r="AY30" s="23" t="str">
        <f>IF(AND($F30&gt;=AY$8,$F30&lt;AY$8+7),IF($E30="Milestone","●",IF($E30="Decision","◆",IF($E30="KPI","■",""))),"")</f>
        <v/>
      </c>
      <c r="AZ30" s="23" t="str">
        <f>IF(AND($F30&gt;=AZ$8,$F30&lt;AZ$8+7),IF($E30="Milestone","●",IF($E30="Decision","◆",IF($E30="KPI","■",""))),"")</f>
        <v/>
      </c>
      <c r="BA30" s="23" t="str">
        <f>IF(AND($F30&gt;=BA$8,$F30&lt;BA$8+7),IF($E30="Milestone","●",IF($E30="Decision","◆",IF($E30="KPI","■",""))),"")</f>
        <v/>
      </c>
      <c r="BB30" s="23" t="str">
        <f>IF(AND($F30&gt;=BB$8,$F30&lt;BB$8+7),IF($E30="Milestone","●",IF($E30="Decision","◆",IF($E30="KPI","■",""))),"")</f>
        <v/>
      </c>
      <c r="BC30" s="23" t="str">
        <f>IF(AND($F30&gt;=BC$8,$F30&lt;BC$8+7),IF($E30="Milestone","●",IF($E30="Decision","◆",IF($E30="KPI","■",""))),"")</f>
        <v/>
      </c>
      <c r="BD30" s="23" t="str">
        <f>IF(AND($F30&gt;=BD$8,$F30&lt;BD$8+7),IF($E30="Milestone","●",IF($E30="Decision","◆",IF($E30="KPI","■",""))),"")</f>
        <v/>
      </c>
      <c r="BE30" s="23" t="str">
        <f>IF(AND($F30&gt;=BE$8,$F30&lt;BE$8+7),IF($E30="Milestone","●",IF($E30="Decision","◆",IF($E30="KPI","■",""))),"")</f>
        <v/>
      </c>
      <c r="BF30" s="23" t="str">
        <f>IF(AND($F30&gt;=BF$8,$F30&lt;BF$8+7),IF($E30="Milestone","●",IF($E30="Decision","◆",IF($E30="KPI","■",""))),"")</f>
        <v/>
      </c>
      <c r="BG30" s="23" t="str">
        <f>IF(AND($F30&gt;=BG$8,$F30&lt;BG$8+7),IF($E30="Milestone","●",IF($E30="Decision","◆",IF($E30="KPI","■",""))),"")</f>
        <v/>
      </c>
      <c r="BH30" s="22" t="str">
        <f>IF(AND($F30&gt;=BH$8,$F30&lt;DATE(YEAR($D$4)+1,MONTH($D$4),DAY($D$4))),IF($E30="Milestone","●",IF($E30="Decision","◆",IF($E30="KPI","■",""))),"")</f>
        <v/>
      </c>
    </row>
    <row r="31" spans="2:60" ht="18" customHeight="1" x14ac:dyDescent="0.25">
      <c r="B31" s="13"/>
      <c r="C31" s="14" t="s">
        <v>55</v>
      </c>
      <c r="D31" s="15" t="s">
        <v>64</v>
      </c>
      <c r="E31" s="15" t="s">
        <v>63</v>
      </c>
      <c r="F31" s="24">
        <v>46697</v>
      </c>
      <c r="G31" s="24">
        <v>46752</v>
      </c>
      <c r="H31" s="13"/>
      <c r="I31" s="23" t="str">
        <f>IF(AND($F31&gt;=I$8,$F31&lt;I$8+7),IF($E31="Milestone","●",IF($E31="Decision","◆",IF($E31="KPI","■",""))),"")</f>
        <v/>
      </c>
      <c r="J31" s="23" t="str">
        <f>IF(AND($F31&gt;=J$8,$F31&lt;J$8+7),IF($E31="Milestone","●",IF($E31="Decision","◆",IF($E31="KPI","■",""))),"")</f>
        <v/>
      </c>
      <c r="K31" s="23" t="str">
        <f>IF(AND($F31&gt;=K$8,$F31&lt;K$8+7),IF($E31="Milestone","●",IF($E31="Decision","◆",IF($E31="KPI","■",""))),"")</f>
        <v/>
      </c>
      <c r="L31" s="23" t="str">
        <f>IF(AND($F31&gt;=L$8,$F31&lt;L$8+7),IF($E31="Milestone","●",IF($E31="Decision","◆",IF($E31="KPI","■",""))),"")</f>
        <v/>
      </c>
      <c r="M31" s="23" t="str">
        <f>IF(AND($F31&gt;=M$8,$F31&lt;M$8+7),IF($E31="Milestone","●",IF($E31="Decision","◆",IF($E31="KPI","■",""))),"")</f>
        <v/>
      </c>
      <c r="N31" s="23" t="str">
        <f>IF(AND($F31&gt;=N$8,$F31&lt;N$8+7),IF($E31="Milestone","●",IF($E31="Decision","◆",IF($E31="KPI","■",""))),"")</f>
        <v/>
      </c>
      <c r="O31" s="23" t="str">
        <f>IF(AND($F31&gt;=O$8,$F31&lt;O$8+7),IF($E31="Milestone","●",IF($E31="Decision","◆",IF($E31="KPI","■",""))),"")</f>
        <v/>
      </c>
      <c r="P31" s="23" t="str">
        <f>IF(AND($F31&gt;=P$8,$F31&lt;P$8+7),IF($E31="Milestone","●",IF($E31="Decision","◆",IF($E31="KPI","■",""))),"")</f>
        <v/>
      </c>
      <c r="Q31" s="23" t="str">
        <f>IF(AND($F31&gt;=Q$8,$F31&lt;Q$8+7),IF($E31="Milestone","●",IF($E31="Decision","◆",IF($E31="KPI","■",""))),"")</f>
        <v/>
      </c>
      <c r="R31" s="23" t="str">
        <f>IF(AND($F31&gt;=R$8,$F31&lt;R$8+7),IF($E31="Milestone","●",IF($E31="Decision","◆",IF($E31="KPI","■",""))),"")</f>
        <v/>
      </c>
      <c r="S31" s="23" t="str">
        <f>IF(AND($F31&gt;=S$8,$F31&lt;S$8+7),IF($E31="Milestone","●",IF($E31="Decision","◆",IF($E31="KPI","■",""))),"")</f>
        <v/>
      </c>
      <c r="T31" s="23" t="str">
        <f>IF(AND($F31&gt;=T$8,$F31&lt;T$8+7),IF($E31="Milestone","●",IF($E31="Decision","◆",IF($E31="KPI","■",""))),"")</f>
        <v/>
      </c>
      <c r="U31" s="22" t="str">
        <f>IF(AND($F31&gt;=U$8,$F31&lt;U$8+7),IF($E31="Milestone","●",IF($E31="Decision","◆",IF($E31="KPI","■",""))),"")</f>
        <v/>
      </c>
      <c r="V31" s="23" t="str">
        <f>IF(AND($F31&gt;=V$8,$F31&lt;V$8+7),IF($E31="Milestone","●",IF($E31="Decision","◆",IF($E31="KPI","■",""))),"")</f>
        <v/>
      </c>
      <c r="W31" s="23" t="str">
        <f>IF(AND($F31&gt;=W$8,$F31&lt;W$8+7),IF($E31="Milestone","●",IF($E31="Decision","◆",IF($E31="KPI","■",""))),"")</f>
        <v/>
      </c>
      <c r="X31" s="23" t="str">
        <f>IF(AND($F31&gt;=X$8,$F31&lt;X$8+7),IF($E31="Milestone","●",IF($E31="Decision","◆",IF($E31="KPI","■",""))),"")</f>
        <v/>
      </c>
      <c r="Y31" s="23" t="str">
        <f>IF(AND($F31&gt;=Y$8,$F31&lt;Y$8+7),IF($E31="Milestone","●",IF($E31="Decision","◆",IF($E31="KPI","■",""))),"")</f>
        <v/>
      </c>
      <c r="Z31" s="23" t="str">
        <f>IF(AND($F31&gt;=Z$8,$F31&lt;Z$8+7),IF($E31="Milestone","●",IF($E31="Decision","◆",IF($E31="KPI","■",""))),"")</f>
        <v/>
      </c>
      <c r="AA31" s="23" t="str">
        <f>IF(AND($F31&gt;=AA$8,$F31&lt;AA$8+7),IF($E31="Milestone","●",IF($E31="Decision","◆",IF($E31="KPI","■",""))),"")</f>
        <v/>
      </c>
      <c r="AB31" s="23" t="str">
        <f>IF(AND($F31&gt;=AB$8,$F31&lt;AB$8+7),IF($E31="Milestone","●",IF($E31="Decision","◆",IF($E31="KPI","■",""))),"")</f>
        <v/>
      </c>
      <c r="AC31" s="23" t="str">
        <f>IF(AND($F31&gt;=AC$8,$F31&lt;AC$8+7),IF($E31="Milestone","●",IF($E31="Decision","◆",IF($E31="KPI","■",""))),"")</f>
        <v/>
      </c>
      <c r="AD31" s="23" t="str">
        <f>IF(AND($F31&gt;=AD$8,$F31&lt;AD$8+7),IF($E31="Milestone","●",IF($E31="Decision","◆",IF($E31="KPI","■",""))),"")</f>
        <v/>
      </c>
      <c r="AE31" s="23" t="str">
        <f>IF(AND($F31&gt;=AE$8,$F31&lt;AE$8+7),IF($E31="Milestone","●",IF($E31="Decision","◆",IF($E31="KPI","■",""))),"")</f>
        <v/>
      </c>
      <c r="AF31" s="23" t="str">
        <f>IF(AND($F31&gt;=AF$8,$F31&lt;AF$8+7),IF($E31="Milestone","●",IF($E31="Decision","◆",IF($E31="KPI","■",""))),"")</f>
        <v/>
      </c>
      <c r="AG31" s="23" t="str">
        <f>IF(AND($F31&gt;=AG$8,$F31&lt;AG$8+7),IF($E31="Milestone","●",IF($E31="Decision","◆",IF($E31="KPI","■",""))),"")</f>
        <v/>
      </c>
      <c r="AH31" s="22" t="str">
        <f>IF(AND($F31&gt;=AH$8,$F31&lt;AH$8+7),IF($E31="Milestone","●",IF($E31="Decision","◆",IF($E31="KPI","■",""))),"")</f>
        <v/>
      </c>
      <c r="AI31" s="23" t="str">
        <f>IF(AND($F31&gt;=AI$8,$F31&lt;AI$8+7),IF($E31="Milestone","●",IF($E31="Decision","◆",IF($E31="KPI","■",""))),"")</f>
        <v/>
      </c>
      <c r="AJ31" s="23" t="str">
        <f>IF(AND($F31&gt;=AJ$8,$F31&lt;AJ$8+7),IF($E31="Milestone","●",IF($E31="Decision","◆",IF($E31="KPI","■",""))),"")</f>
        <v/>
      </c>
      <c r="AK31" s="23" t="str">
        <f>IF(AND($F31&gt;=AK$8,$F31&lt;AK$8+7),IF($E31="Milestone","●",IF($E31="Decision","◆",IF($E31="KPI","■",""))),"")</f>
        <v/>
      </c>
      <c r="AL31" s="23" t="str">
        <f>IF(AND($F31&gt;=AL$8,$F31&lt;AL$8+7),IF($E31="Milestone","●",IF($E31="Decision","◆",IF($E31="KPI","■",""))),"")</f>
        <v/>
      </c>
      <c r="AM31" s="23" t="str">
        <f>IF(AND($F31&gt;=AM$8,$F31&lt;AM$8+7),IF($E31="Milestone","●",IF($E31="Decision","◆",IF($E31="KPI","■",""))),"")</f>
        <v/>
      </c>
      <c r="AN31" s="23" t="str">
        <f>IF(AND($F31&gt;=AN$8,$F31&lt;AN$8+7),IF($E31="Milestone","●",IF($E31="Decision","◆",IF($E31="KPI","■",""))),"")</f>
        <v/>
      </c>
      <c r="AO31" s="23" t="str">
        <f>IF(AND($F31&gt;=AO$8,$F31&lt;AO$8+7),IF($E31="Milestone","●",IF($E31="Decision","◆",IF($E31="KPI","■",""))),"")</f>
        <v/>
      </c>
      <c r="AP31" s="23" t="str">
        <f>IF(AND($F31&gt;=AP$8,$F31&lt;AP$8+7),IF($E31="Milestone","●",IF($E31="Decision","◆",IF($E31="KPI","■",""))),"")</f>
        <v/>
      </c>
      <c r="AQ31" s="23" t="str">
        <f>IF(AND($F31&gt;=AQ$8,$F31&lt;AQ$8+7),IF($E31="Milestone","●",IF($E31="Decision","◆",IF($E31="KPI","■",""))),"")</f>
        <v/>
      </c>
      <c r="AR31" s="23" t="str">
        <f>IF(AND($F31&gt;=AR$8,$F31&lt;AR$8+7),IF($E31="Milestone","●",IF($E31="Decision","◆",IF($E31="KPI","■",""))),"")</f>
        <v/>
      </c>
      <c r="AS31" s="23" t="str">
        <f>IF(AND($F31&gt;=AS$8,$F31&lt;AS$8+7),IF($E31="Milestone","●",IF($E31="Decision","◆",IF($E31="KPI","■",""))),"")</f>
        <v/>
      </c>
      <c r="AT31" s="23" t="str">
        <f>IF(AND($F31&gt;=AT$8,$F31&lt;AT$8+7),IF($E31="Milestone","●",IF($E31="Decision","◆",IF($E31="KPI","■",""))),"")</f>
        <v/>
      </c>
      <c r="AU31" s="22" t="str">
        <f>IF(AND($F31&gt;=AU$8,$F31&lt;AU$8+7),IF($E31="Milestone","●",IF($E31="Decision","◆",IF($E31="KPI","■",""))),"")</f>
        <v/>
      </c>
      <c r="AV31" s="23" t="str">
        <f>IF(AND($F31&gt;=AV$8,$F31&lt;AV$8+7),IF($E31="Milestone","●",IF($E31="Decision","◆",IF($E31="KPI","■",""))),"")</f>
        <v/>
      </c>
      <c r="AW31" s="23" t="str">
        <f>IF(AND($F31&gt;=AW$8,$F31&lt;AW$8+7),IF($E31="Milestone","●",IF($E31="Decision","◆",IF($E31="KPI","■",""))),"")</f>
        <v/>
      </c>
      <c r="AX31" s="23" t="str">
        <f>IF(AND($F31&gt;=AX$8,$F31&lt;AX$8+7),IF($E31="Milestone","●",IF($E31="Decision","◆",IF($E31="KPI","■",""))),"")</f>
        <v/>
      </c>
      <c r="AY31" s="23" t="str">
        <f>IF(AND($F31&gt;=AY$8,$F31&lt;AY$8+7),IF($E31="Milestone","●",IF($E31="Decision","◆",IF($E31="KPI","■",""))),"")</f>
        <v/>
      </c>
      <c r="AZ31" s="23" t="str">
        <f>IF(AND($F31&gt;=AZ$8,$F31&lt;AZ$8+7),IF($E31="Milestone","●",IF($E31="Decision","◆",IF($E31="KPI","■",""))),"")</f>
        <v/>
      </c>
      <c r="BA31" s="23" t="str">
        <f>IF(AND($F31&gt;=BA$8,$F31&lt;BA$8+7),IF($E31="Milestone","●",IF($E31="Decision","◆",IF($E31="KPI","■",""))),"")</f>
        <v/>
      </c>
      <c r="BB31" s="23" t="str">
        <f>IF(AND($F31&gt;=BB$8,$F31&lt;BB$8+7),IF($E31="Milestone","●",IF($E31="Decision","◆",IF($E31="KPI","■",""))),"")</f>
        <v/>
      </c>
      <c r="BC31" s="23" t="str">
        <f>IF(AND($F31&gt;=BC$8,$F31&lt;BC$8+7),IF($E31="Milestone","●",IF($E31="Decision","◆",IF($E31="KPI","■",""))),"")</f>
        <v/>
      </c>
      <c r="BD31" s="23" t="str">
        <f>IF(AND($F31&gt;=BD$8,$F31&lt;BD$8+7),IF($E31="Milestone","●",IF($E31="Decision","◆",IF($E31="KPI","■",""))),"")</f>
        <v/>
      </c>
      <c r="BE31" s="23" t="str">
        <f>IF(AND($F31&gt;=BE$8,$F31&lt;BE$8+7),IF($E31="Milestone","●",IF($E31="Decision","◆",IF($E31="KPI","■",""))),"")</f>
        <v/>
      </c>
      <c r="BF31" s="23" t="str">
        <f>IF(AND($F31&gt;=BF$8,$F31&lt;BF$8+7),IF($E31="Milestone","●",IF($E31="Decision","◆",IF($E31="KPI","■",""))),"")</f>
        <v/>
      </c>
      <c r="BG31" s="23" t="str">
        <f>IF(AND($F31&gt;=BG$8,$F31&lt;BG$8+7),IF($E31="Milestone","●",IF($E31="Decision","◆",IF($E31="KPI","■",""))),"")</f>
        <v/>
      </c>
      <c r="BH31" s="22" t="str">
        <f>IF(AND($F31&gt;=BH$8,$F31&lt;DATE(YEAR($D$4)+1,MONTH($D$4),DAY($D$4))),IF($E31="Milestone","●",IF($E31="Decision","◆",IF($E31="KPI","■",""))),"")</f>
        <v/>
      </c>
    </row>
    <row r="32" spans="2:60" ht="18" customHeight="1" x14ac:dyDescent="0.25">
      <c r="B32" s="13"/>
      <c r="C32" s="14" t="s">
        <v>55</v>
      </c>
      <c r="D32" s="15" t="s">
        <v>18</v>
      </c>
      <c r="E32" s="15" t="s">
        <v>21</v>
      </c>
      <c r="F32" s="24">
        <v>46741</v>
      </c>
      <c r="G32" s="24"/>
      <c r="H32" s="13"/>
      <c r="I32" s="23" t="str">
        <f>IF(AND($F32&gt;=I$8,$F32&lt;I$8+7),IF($E32="Milestone","●",IF($E32="Decision","◆",IF($E32="KPI","■",""))),"")</f>
        <v/>
      </c>
      <c r="J32" s="23" t="str">
        <f>IF(AND($F32&gt;=J$8,$F32&lt;J$8+7),IF($E32="Milestone","●",IF($E32="Decision","◆",IF($E32="KPI","■",""))),"")</f>
        <v/>
      </c>
      <c r="K32" s="23" t="str">
        <f>IF(AND($F32&gt;=K$8,$F32&lt;K$8+7),IF($E32="Milestone","●",IF($E32="Decision","◆",IF($E32="KPI","■",""))),"")</f>
        <v/>
      </c>
      <c r="L32" s="23" t="str">
        <f>IF(AND($F32&gt;=L$8,$F32&lt;L$8+7),IF($E32="Milestone","●",IF($E32="Decision","◆",IF($E32="KPI","■",""))),"")</f>
        <v/>
      </c>
      <c r="M32" s="23" t="str">
        <f>IF(AND($F32&gt;=M$8,$F32&lt;M$8+7),IF($E32="Milestone","●",IF($E32="Decision","◆",IF($E32="KPI","■",""))),"")</f>
        <v/>
      </c>
      <c r="N32" s="23" t="str">
        <f>IF(AND($F32&gt;=N$8,$F32&lt;N$8+7),IF($E32="Milestone","●",IF($E32="Decision","◆",IF($E32="KPI","■",""))),"")</f>
        <v/>
      </c>
      <c r="O32" s="23" t="str">
        <f>IF(AND($F32&gt;=O$8,$F32&lt;O$8+7),IF($E32="Milestone","●",IF($E32="Decision","◆",IF($E32="KPI","■",""))),"")</f>
        <v/>
      </c>
      <c r="P32" s="23" t="str">
        <f>IF(AND($F32&gt;=P$8,$F32&lt;P$8+7),IF($E32="Milestone","●",IF($E32="Decision","◆",IF($E32="KPI","■",""))),"")</f>
        <v/>
      </c>
      <c r="Q32" s="23" t="str">
        <f>IF(AND($F32&gt;=Q$8,$F32&lt;Q$8+7),IF($E32="Milestone","●",IF($E32="Decision","◆",IF($E32="KPI","■",""))),"")</f>
        <v/>
      </c>
      <c r="R32" s="23" t="str">
        <f>IF(AND($F32&gt;=R$8,$F32&lt;R$8+7),IF($E32="Milestone","●",IF($E32="Decision","◆",IF($E32="KPI","■",""))),"")</f>
        <v/>
      </c>
      <c r="S32" s="23" t="str">
        <f>IF(AND($F32&gt;=S$8,$F32&lt;S$8+7),IF($E32="Milestone","●",IF($E32="Decision","◆",IF($E32="KPI","■",""))),"")</f>
        <v/>
      </c>
      <c r="T32" s="23" t="str">
        <f>IF(AND($F32&gt;=T$8,$F32&lt;T$8+7),IF($E32="Milestone","●",IF($E32="Decision","◆",IF($E32="KPI","■",""))),"")</f>
        <v/>
      </c>
      <c r="U32" s="22" t="str">
        <f>IF(AND($F32&gt;=U$8,$F32&lt;U$8+7),IF($E32="Milestone","●",IF($E32="Decision","◆",IF($E32="KPI","■",""))),"")</f>
        <v/>
      </c>
      <c r="V32" s="23" t="str">
        <f>IF(AND($F32&gt;=V$8,$F32&lt;V$8+7),IF($E32="Milestone","●",IF($E32="Decision","◆",IF($E32="KPI","■",""))),"")</f>
        <v/>
      </c>
      <c r="W32" s="23" t="str">
        <f>IF(AND($F32&gt;=W$8,$F32&lt;W$8+7),IF($E32="Milestone","●",IF($E32="Decision","◆",IF($E32="KPI","■",""))),"")</f>
        <v/>
      </c>
      <c r="X32" s="23" t="str">
        <f>IF(AND($F32&gt;=X$8,$F32&lt;X$8+7),IF($E32="Milestone","●",IF($E32="Decision","◆",IF($E32="KPI","■",""))),"")</f>
        <v/>
      </c>
      <c r="Y32" s="23" t="str">
        <f>IF(AND($F32&gt;=Y$8,$F32&lt;Y$8+7),IF($E32="Milestone","●",IF($E32="Decision","◆",IF($E32="KPI","■",""))),"")</f>
        <v/>
      </c>
      <c r="Z32" s="23" t="str">
        <f>IF(AND($F32&gt;=Z$8,$F32&lt;Z$8+7),IF($E32="Milestone","●",IF($E32="Decision","◆",IF($E32="KPI","■",""))),"")</f>
        <v/>
      </c>
      <c r="AA32" s="23" t="str">
        <f>IF(AND($F32&gt;=AA$8,$F32&lt;AA$8+7),IF($E32="Milestone","●",IF($E32="Decision","◆",IF($E32="KPI","■",""))),"")</f>
        <v/>
      </c>
      <c r="AB32" s="23" t="str">
        <f>IF(AND($F32&gt;=AB$8,$F32&lt;AB$8+7),IF($E32="Milestone","●",IF($E32="Decision","◆",IF($E32="KPI","■",""))),"")</f>
        <v/>
      </c>
      <c r="AC32" s="23" t="str">
        <f>IF(AND($F32&gt;=AC$8,$F32&lt;AC$8+7),IF($E32="Milestone","●",IF($E32="Decision","◆",IF($E32="KPI","■",""))),"")</f>
        <v/>
      </c>
      <c r="AD32" s="23" t="str">
        <f>IF(AND($F32&gt;=AD$8,$F32&lt;AD$8+7),IF($E32="Milestone","●",IF($E32="Decision","◆",IF($E32="KPI","■",""))),"")</f>
        <v/>
      </c>
      <c r="AE32" s="23" t="str">
        <f>IF(AND($F32&gt;=AE$8,$F32&lt;AE$8+7),IF($E32="Milestone","●",IF($E32="Decision","◆",IF($E32="KPI","■",""))),"")</f>
        <v/>
      </c>
      <c r="AF32" s="23" t="str">
        <f>IF(AND($F32&gt;=AF$8,$F32&lt;AF$8+7),IF($E32="Milestone","●",IF($E32="Decision","◆",IF($E32="KPI","■",""))),"")</f>
        <v/>
      </c>
      <c r="AG32" s="23" t="str">
        <f>IF(AND($F32&gt;=AG$8,$F32&lt;AG$8+7),IF($E32="Milestone","●",IF($E32="Decision","◆",IF($E32="KPI","■",""))),"")</f>
        <v/>
      </c>
      <c r="AH32" s="22" t="str">
        <f>IF(AND($F32&gt;=AH$8,$F32&lt;AH$8+7),IF($E32="Milestone","●",IF($E32="Decision","◆",IF($E32="KPI","■",""))),"")</f>
        <v/>
      </c>
      <c r="AI32" s="23" t="str">
        <f>IF(AND($F32&gt;=AI$8,$F32&lt;AI$8+7),IF($E32="Milestone","●",IF($E32="Decision","◆",IF($E32="KPI","■",""))),"")</f>
        <v/>
      </c>
      <c r="AJ32" s="23" t="str">
        <f>IF(AND($F32&gt;=AJ$8,$F32&lt;AJ$8+7),IF($E32="Milestone","●",IF($E32="Decision","◆",IF($E32="KPI","■",""))),"")</f>
        <v/>
      </c>
      <c r="AK32" s="23" t="str">
        <f>IF(AND($F32&gt;=AK$8,$F32&lt;AK$8+7),IF($E32="Milestone","●",IF($E32="Decision","◆",IF($E32="KPI","■",""))),"")</f>
        <v/>
      </c>
      <c r="AL32" s="23" t="str">
        <f>IF(AND($F32&gt;=AL$8,$F32&lt;AL$8+7),IF($E32="Milestone","●",IF($E32="Decision","◆",IF($E32="KPI","■",""))),"")</f>
        <v/>
      </c>
      <c r="AM32" s="23" t="str">
        <f>IF(AND($F32&gt;=AM$8,$F32&lt;AM$8+7),IF($E32="Milestone","●",IF($E32="Decision","◆",IF($E32="KPI","■",""))),"")</f>
        <v/>
      </c>
      <c r="AN32" s="23" t="str">
        <f>IF(AND($F32&gt;=AN$8,$F32&lt;AN$8+7),IF($E32="Milestone","●",IF($E32="Decision","◆",IF($E32="KPI","■",""))),"")</f>
        <v/>
      </c>
      <c r="AO32" s="23" t="str">
        <f>IF(AND($F32&gt;=AO$8,$F32&lt;AO$8+7),IF($E32="Milestone","●",IF($E32="Decision","◆",IF($E32="KPI","■",""))),"")</f>
        <v/>
      </c>
      <c r="AP32" s="23" t="str">
        <f>IF(AND($F32&gt;=AP$8,$F32&lt;AP$8+7),IF($E32="Milestone","●",IF($E32="Decision","◆",IF($E32="KPI","■",""))),"")</f>
        <v/>
      </c>
      <c r="AQ32" s="23" t="str">
        <f>IF(AND($F32&gt;=AQ$8,$F32&lt;AQ$8+7),IF($E32="Milestone","●",IF($E32="Decision","◆",IF($E32="KPI","■",""))),"")</f>
        <v/>
      </c>
      <c r="AR32" s="23" t="str">
        <f>IF(AND($F32&gt;=AR$8,$F32&lt;AR$8+7),IF($E32="Milestone","●",IF($E32="Decision","◆",IF($E32="KPI","■",""))),"")</f>
        <v/>
      </c>
      <c r="AS32" s="23" t="str">
        <f>IF(AND($F32&gt;=AS$8,$F32&lt;AS$8+7),IF($E32="Milestone","●",IF($E32="Decision","◆",IF($E32="KPI","■",""))),"")</f>
        <v/>
      </c>
      <c r="AT32" s="23" t="str">
        <f>IF(AND($F32&gt;=AT$8,$F32&lt;AT$8+7),IF($E32="Milestone","●",IF($E32="Decision","◆",IF($E32="KPI","■",""))),"")</f>
        <v/>
      </c>
      <c r="AU32" s="22" t="str">
        <f>IF(AND($F32&gt;=AU$8,$F32&lt;AU$8+7),IF($E32="Milestone","●",IF($E32="Decision","◆",IF($E32="KPI","■",""))),"")</f>
        <v/>
      </c>
      <c r="AV32" s="23" t="str">
        <f>IF(AND($F32&gt;=AV$8,$F32&lt;AV$8+7),IF($E32="Milestone","●",IF($E32="Decision","◆",IF($E32="KPI","■",""))),"")</f>
        <v/>
      </c>
      <c r="AW32" s="23" t="str">
        <f>IF(AND($F32&gt;=AW$8,$F32&lt;AW$8+7),IF($E32="Milestone","●",IF($E32="Decision","◆",IF($E32="KPI","■",""))),"")</f>
        <v/>
      </c>
      <c r="AX32" s="23" t="str">
        <f>IF(AND($F32&gt;=AX$8,$F32&lt;AX$8+7),IF($E32="Milestone","●",IF($E32="Decision","◆",IF($E32="KPI","■",""))),"")</f>
        <v/>
      </c>
      <c r="AY32" s="23" t="str">
        <f>IF(AND($F32&gt;=AY$8,$F32&lt;AY$8+7),IF($E32="Milestone","●",IF($E32="Decision","◆",IF($E32="KPI","■",""))),"")</f>
        <v/>
      </c>
      <c r="AZ32" s="23" t="str">
        <f>IF(AND($F32&gt;=AZ$8,$F32&lt;AZ$8+7),IF($E32="Milestone","●",IF($E32="Decision","◆",IF($E32="KPI","■",""))),"")</f>
        <v/>
      </c>
      <c r="BA32" s="23" t="str">
        <f>IF(AND($F32&gt;=BA$8,$F32&lt;BA$8+7),IF($E32="Milestone","●",IF($E32="Decision","◆",IF($E32="KPI","■",""))),"")</f>
        <v/>
      </c>
      <c r="BB32" s="23" t="str">
        <f>IF(AND($F32&gt;=BB$8,$F32&lt;BB$8+7),IF($E32="Milestone","●",IF($E32="Decision","◆",IF($E32="KPI","■",""))),"")</f>
        <v/>
      </c>
      <c r="BC32" s="23" t="str">
        <f>IF(AND($F32&gt;=BC$8,$F32&lt;BC$8+7),IF($E32="Milestone","●",IF($E32="Decision","◆",IF($E32="KPI","■",""))),"")</f>
        <v/>
      </c>
      <c r="BD32" s="23" t="str">
        <f>IF(AND($F32&gt;=BD$8,$F32&lt;BD$8+7),IF($E32="Milestone","●",IF($E32="Decision","◆",IF($E32="KPI","■",""))),"")</f>
        <v/>
      </c>
      <c r="BE32" s="23" t="str">
        <f>IF(AND($F32&gt;=BE$8,$F32&lt;BE$8+7),IF($E32="Milestone","●",IF($E32="Decision","◆",IF($E32="KPI","■",""))),"")</f>
        <v/>
      </c>
      <c r="BF32" s="23" t="str">
        <f>IF(AND($F32&gt;=BF$8,$F32&lt;BF$8+7),IF($E32="Milestone","●",IF($E32="Decision","◆",IF($E32="KPI","■",""))),"")</f>
        <v/>
      </c>
      <c r="BG32" s="23" t="str">
        <f>IF(AND($F32&gt;=BG$8,$F32&lt;BG$8+7),IF($E32="Milestone","●",IF($E32="Decision","◆",IF($E32="KPI","■",""))),"")</f>
        <v>●</v>
      </c>
      <c r="BH32" s="22" t="str">
        <f>IF(AND($F32&gt;=BH$8,$F32&lt;DATE(YEAR($D$4)+1,MONTH($D$4),DAY($D$4))),IF($E32="Milestone","●",IF($E32="Decision","◆",IF($E32="KPI","■",""))),"")</f>
        <v/>
      </c>
    </row>
    <row r="33" spans="2:63" ht="18" customHeight="1" x14ac:dyDescent="0.25">
      <c r="B33" s="13"/>
      <c r="C33" s="14"/>
      <c r="D33" s="15"/>
      <c r="E33" s="15"/>
      <c r="F33" s="24"/>
      <c r="G33" s="24"/>
      <c r="H33" s="13"/>
      <c r="I33" s="23" t="str">
        <f>IF(AND($F33&gt;=I$8,$F33&lt;I$8+7),IF($E33="Milestone","●",IF($E33="Decision","◆",IF($E33="KPI","■",""))),"")</f>
        <v/>
      </c>
      <c r="J33" s="23" t="str">
        <f>IF(AND($F33&gt;=J$8,$F33&lt;J$8+7),IF($E33="Milestone","●",IF($E33="Decision","◆",IF($E33="KPI","■",""))),"")</f>
        <v/>
      </c>
      <c r="K33" s="23" t="str">
        <f>IF(AND($F33&gt;=K$8,$F33&lt;K$8+7),IF($E33="Milestone","●",IF($E33="Decision","◆",IF($E33="KPI","■",""))),"")</f>
        <v/>
      </c>
      <c r="L33" s="23" t="str">
        <f>IF(AND($F33&gt;=L$8,$F33&lt;L$8+7),IF($E33="Milestone","●",IF($E33="Decision","◆",IF($E33="KPI","■",""))),"")</f>
        <v/>
      </c>
      <c r="M33" s="23" t="str">
        <f>IF(AND($F33&gt;=M$8,$F33&lt;M$8+7),IF($E33="Milestone","●",IF($E33="Decision","◆",IF($E33="KPI","■",""))),"")</f>
        <v/>
      </c>
      <c r="N33" s="23" t="str">
        <f>IF(AND($F33&gt;=N$8,$F33&lt;N$8+7),IF($E33="Milestone","●",IF($E33="Decision","◆",IF($E33="KPI","■",""))),"")</f>
        <v/>
      </c>
      <c r="O33" s="23" t="str">
        <f>IF(AND($F33&gt;=O$8,$F33&lt;O$8+7),IF($E33="Milestone","●",IF($E33="Decision","◆",IF($E33="KPI","■",""))),"")</f>
        <v/>
      </c>
      <c r="P33" s="23" t="str">
        <f>IF(AND($F33&gt;=P$8,$F33&lt;P$8+7),IF($E33="Milestone","●",IF($E33="Decision","◆",IF($E33="KPI","■",""))),"")</f>
        <v/>
      </c>
      <c r="Q33" s="23" t="str">
        <f>IF(AND($F33&gt;=Q$8,$F33&lt;Q$8+7),IF($E33="Milestone","●",IF($E33="Decision","◆",IF($E33="KPI","■",""))),"")</f>
        <v/>
      </c>
      <c r="R33" s="23" t="str">
        <f>IF(AND($F33&gt;=R$8,$F33&lt;R$8+7),IF($E33="Milestone","●",IF($E33="Decision","◆",IF($E33="KPI","■",""))),"")</f>
        <v/>
      </c>
      <c r="S33" s="23" t="str">
        <f>IF(AND($F33&gt;=S$8,$F33&lt;S$8+7),IF($E33="Milestone","●",IF($E33="Decision","◆",IF($E33="KPI","■",""))),"")</f>
        <v/>
      </c>
      <c r="T33" s="23" t="str">
        <f>IF(AND($F33&gt;=T$8,$F33&lt;T$8+7),IF($E33="Milestone","●",IF($E33="Decision","◆",IF($E33="KPI","■",""))),"")</f>
        <v/>
      </c>
      <c r="U33" s="22" t="str">
        <f>IF(AND($F33&gt;=U$8,$F33&lt;U$8+7),IF($E33="Milestone","●",IF($E33="Decision","◆",IF($E33="KPI","■",""))),"")</f>
        <v/>
      </c>
      <c r="V33" s="23" t="str">
        <f>IF(AND($F33&gt;=V$8,$F33&lt;V$8+7),IF($E33="Milestone","●",IF($E33="Decision","◆",IF($E33="KPI","■",""))),"")</f>
        <v/>
      </c>
      <c r="W33" s="23" t="str">
        <f>IF(AND($F33&gt;=W$8,$F33&lt;W$8+7),IF($E33="Milestone","●",IF($E33="Decision","◆",IF($E33="KPI","■",""))),"")</f>
        <v/>
      </c>
      <c r="X33" s="23" t="str">
        <f>IF(AND($F33&gt;=X$8,$F33&lt;X$8+7),IF($E33="Milestone","●",IF($E33="Decision","◆",IF($E33="KPI","■",""))),"")</f>
        <v/>
      </c>
      <c r="Y33" s="23" t="str">
        <f>IF(AND($F33&gt;=Y$8,$F33&lt;Y$8+7),IF($E33="Milestone","●",IF($E33="Decision","◆",IF($E33="KPI","■",""))),"")</f>
        <v/>
      </c>
      <c r="Z33" s="23" t="str">
        <f>IF(AND($F33&gt;=Z$8,$F33&lt;Z$8+7),IF($E33="Milestone","●",IF($E33="Decision","◆",IF($E33="KPI","■",""))),"")</f>
        <v/>
      </c>
      <c r="AA33" s="23" t="str">
        <f>IF(AND($F33&gt;=AA$8,$F33&lt;AA$8+7),IF($E33="Milestone","●",IF($E33="Decision","◆",IF($E33="KPI","■",""))),"")</f>
        <v/>
      </c>
      <c r="AB33" s="23" t="str">
        <f>IF(AND($F33&gt;=AB$8,$F33&lt;AB$8+7),IF($E33="Milestone","●",IF($E33="Decision","◆",IF($E33="KPI","■",""))),"")</f>
        <v/>
      </c>
      <c r="AC33" s="23" t="str">
        <f>IF(AND($F33&gt;=AC$8,$F33&lt;AC$8+7),IF($E33="Milestone","●",IF($E33="Decision","◆",IF($E33="KPI","■",""))),"")</f>
        <v/>
      </c>
      <c r="AD33" s="23" t="str">
        <f>IF(AND($F33&gt;=AD$8,$F33&lt;AD$8+7),IF($E33="Milestone","●",IF($E33="Decision","◆",IF($E33="KPI","■",""))),"")</f>
        <v/>
      </c>
      <c r="AE33" s="23" t="str">
        <f>IF(AND($F33&gt;=AE$8,$F33&lt;AE$8+7),IF($E33="Milestone","●",IF($E33="Decision","◆",IF($E33="KPI","■",""))),"")</f>
        <v/>
      </c>
      <c r="AF33" s="23" t="str">
        <f>IF(AND($F33&gt;=AF$8,$F33&lt;AF$8+7),IF($E33="Milestone","●",IF($E33="Decision","◆",IF($E33="KPI","■",""))),"")</f>
        <v/>
      </c>
      <c r="AG33" s="23" t="str">
        <f>IF(AND($F33&gt;=AG$8,$F33&lt;AG$8+7),IF($E33="Milestone","●",IF($E33="Decision","◆",IF($E33="KPI","■",""))),"")</f>
        <v/>
      </c>
      <c r="AH33" s="22" t="str">
        <f>IF(AND($F33&gt;=AH$8,$F33&lt;AH$8+7),IF($E33="Milestone","●",IF($E33="Decision","◆",IF($E33="KPI","■",""))),"")</f>
        <v/>
      </c>
      <c r="AI33" s="23" t="str">
        <f>IF(AND($F33&gt;=AI$8,$F33&lt;AI$8+7),IF($E33="Milestone","●",IF($E33="Decision","◆",IF($E33="KPI","■",""))),"")</f>
        <v/>
      </c>
      <c r="AJ33" s="23" t="str">
        <f>IF(AND($F33&gt;=AJ$8,$F33&lt;AJ$8+7),IF($E33="Milestone","●",IF($E33="Decision","◆",IF($E33="KPI","■",""))),"")</f>
        <v/>
      </c>
      <c r="AK33" s="23" t="str">
        <f>IF(AND($F33&gt;=AK$8,$F33&lt;AK$8+7),IF($E33="Milestone","●",IF($E33="Decision","◆",IF($E33="KPI","■",""))),"")</f>
        <v/>
      </c>
      <c r="AL33" s="23" t="str">
        <f>IF(AND($F33&gt;=AL$8,$F33&lt;AL$8+7),IF($E33="Milestone","●",IF($E33="Decision","◆",IF($E33="KPI","■",""))),"")</f>
        <v/>
      </c>
      <c r="AM33" s="23" t="str">
        <f>IF(AND($F33&gt;=AM$8,$F33&lt;AM$8+7),IF($E33="Milestone","●",IF($E33="Decision","◆",IF($E33="KPI","■",""))),"")</f>
        <v/>
      </c>
      <c r="AN33" s="23" t="str">
        <f>IF(AND($F33&gt;=AN$8,$F33&lt;AN$8+7),IF($E33="Milestone","●",IF($E33="Decision","◆",IF($E33="KPI","■",""))),"")</f>
        <v/>
      </c>
      <c r="AO33" s="23" t="str">
        <f>IF(AND($F33&gt;=AO$8,$F33&lt;AO$8+7),IF($E33="Milestone","●",IF($E33="Decision","◆",IF($E33="KPI","■",""))),"")</f>
        <v/>
      </c>
      <c r="AP33" s="23" t="str">
        <f>IF(AND($F33&gt;=AP$8,$F33&lt;AP$8+7),IF($E33="Milestone","●",IF($E33="Decision","◆",IF($E33="KPI","■",""))),"")</f>
        <v/>
      </c>
      <c r="AQ33" s="23" t="str">
        <f>IF(AND($F33&gt;=AQ$8,$F33&lt;AQ$8+7),IF($E33="Milestone","●",IF($E33="Decision","◆",IF($E33="KPI","■",""))),"")</f>
        <v/>
      </c>
      <c r="AR33" s="23" t="str">
        <f>IF(AND($F33&gt;=AR$8,$F33&lt;AR$8+7),IF($E33="Milestone","●",IF($E33="Decision","◆",IF($E33="KPI","■",""))),"")</f>
        <v/>
      </c>
      <c r="AS33" s="23" t="str">
        <f>IF(AND($F33&gt;=AS$8,$F33&lt;AS$8+7),IF($E33="Milestone","●",IF($E33="Decision","◆",IF($E33="KPI","■",""))),"")</f>
        <v/>
      </c>
      <c r="AT33" s="23" t="str">
        <f>IF(AND($F33&gt;=AT$8,$F33&lt;AT$8+7),IF($E33="Milestone","●",IF($E33="Decision","◆",IF($E33="KPI","■",""))),"")</f>
        <v/>
      </c>
      <c r="AU33" s="22" t="str">
        <f>IF(AND($F33&gt;=AU$8,$F33&lt;AU$8+7),IF($E33="Milestone","●",IF($E33="Decision","◆",IF($E33="KPI","■",""))),"")</f>
        <v/>
      </c>
      <c r="AV33" s="23" t="str">
        <f>IF(AND($F33&gt;=AV$8,$F33&lt;AV$8+7),IF($E33="Milestone","●",IF($E33="Decision","◆",IF($E33="KPI","■",""))),"")</f>
        <v/>
      </c>
      <c r="AW33" s="23" t="str">
        <f>IF(AND($F33&gt;=AW$8,$F33&lt;AW$8+7),IF($E33="Milestone","●",IF($E33="Decision","◆",IF($E33="KPI","■",""))),"")</f>
        <v/>
      </c>
      <c r="AX33" s="23" t="str">
        <f>IF(AND($F33&gt;=AX$8,$F33&lt;AX$8+7),IF($E33="Milestone","●",IF($E33="Decision","◆",IF($E33="KPI","■",""))),"")</f>
        <v/>
      </c>
      <c r="AY33" s="23" t="str">
        <f>IF(AND($F33&gt;=AY$8,$F33&lt;AY$8+7),IF($E33="Milestone","●",IF($E33="Decision","◆",IF($E33="KPI","■",""))),"")</f>
        <v/>
      </c>
      <c r="AZ33" s="23" t="str">
        <f>IF(AND($F33&gt;=AZ$8,$F33&lt;AZ$8+7),IF($E33="Milestone","●",IF($E33="Decision","◆",IF($E33="KPI","■",""))),"")</f>
        <v/>
      </c>
      <c r="BA33" s="23" t="str">
        <f>IF(AND($F33&gt;=BA$8,$F33&lt;BA$8+7),IF($E33="Milestone","●",IF($E33="Decision","◆",IF($E33="KPI","■",""))),"")</f>
        <v/>
      </c>
      <c r="BB33" s="23" t="str">
        <f>IF(AND($F33&gt;=BB$8,$F33&lt;BB$8+7),IF($E33="Milestone","●",IF($E33="Decision","◆",IF($E33="KPI","■",""))),"")</f>
        <v/>
      </c>
      <c r="BC33" s="23" t="str">
        <f>IF(AND($F33&gt;=BC$8,$F33&lt;BC$8+7),IF($E33="Milestone","●",IF($E33="Decision","◆",IF($E33="KPI","■",""))),"")</f>
        <v/>
      </c>
      <c r="BD33" s="23" t="str">
        <f>IF(AND($F33&gt;=BD$8,$F33&lt;BD$8+7),IF($E33="Milestone","●",IF($E33="Decision","◆",IF($E33="KPI","■",""))),"")</f>
        <v/>
      </c>
      <c r="BE33" s="23" t="str">
        <f>IF(AND($F33&gt;=BE$8,$F33&lt;BE$8+7),IF($E33="Milestone","●",IF($E33="Decision","◆",IF($E33="KPI","■",""))),"")</f>
        <v/>
      </c>
      <c r="BF33" s="23" t="str">
        <f>IF(AND($F33&gt;=BF$8,$F33&lt;BF$8+7),IF($E33="Milestone","●",IF($E33="Decision","◆",IF($E33="KPI","■",""))),"")</f>
        <v/>
      </c>
      <c r="BG33" s="23" t="str">
        <f>IF(AND($F33&gt;=BG$8,$F33&lt;BG$8+7),IF($E33="Milestone","●",IF($E33="Decision","◆",IF($E33="KPI","■",""))),"")</f>
        <v/>
      </c>
      <c r="BH33" s="22" t="str">
        <f>IF(AND($F33&gt;=BH$8,$F33&lt;DATE(YEAR($D$4)+1,MONTH($D$4),DAY($D$4))),IF($E33="Milestone","●",IF($E33="Decision","◆",IF($E33="KPI","■",""))),"")</f>
        <v/>
      </c>
    </row>
    <row r="34" spans="2:63" ht="18" customHeight="1" x14ac:dyDescent="0.25">
      <c r="B34" s="13"/>
      <c r="C34" s="14"/>
      <c r="D34" s="15"/>
      <c r="E34" s="15"/>
      <c r="F34" s="24"/>
      <c r="G34" s="24"/>
      <c r="H34" s="13"/>
      <c r="I34" s="23" t="str">
        <f>IF(AND($F34&gt;=I$8,$F34&lt;I$8+7),IF($E34="Milestone","●",IF($E34="Decision","◆",IF($E34="KPI","■",""))),"")</f>
        <v/>
      </c>
      <c r="J34" s="23" t="str">
        <f>IF(AND($F34&gt;=J$8,$F34&lt;J$8+7),IF($E34="Milestone","●",IF($E34="Decision","◆",IF($E34="KPI","■",""))),"")</f>
        <v/>
      </c>
      <c r="K34" s="23" t="str">
        <f>IF(AND($F34&gt;=K$8,$F34&lt;K$8+7),IF($E34="Milestone","●",IF($E34="Decision","◆",IF($E34="KPI","■",""))),"")</f>
        <v/>
      </c>
      <c r="L34" s="23" t="str">
        <f>IF(AND($F34&gt;=L$8,$F34&lt;L$8+7),IF($E34="Milestone","●",IF($E34="Decision","◆",IF($E34="KPI","■",""))),"")</f>
        <v/>
      </c>
      <c r="M34" s="23" t="str">
        <f>IF(AND($F34&gt;=M$8,$F34&lt;M$8+7),IF($E34="Milestone","●",IF($E34="Decision","◆",IF($E34="KPI","■",""))),"")</f>
        <v/>
      </c>
      <c r="N34" s="23" t="str">
        <f>IF(AND($F34&gt;=N$8,$F34&lt;N$8+7),IF($E34="Milestone","●",IF($E34="Decision","◆",IF($E34="KPI","■",""))),"")</f>
        <v/>
      </c>
      <c r="O34" s="23" t="str">
        <f>IF(AND($F34&gt;=O$8,$F34&lt;O$8+7),IF($E34="Milestone","●",IF($E34="Decision","◆",IF($E34="KPI","■",""))),"")</f>
        <v/>
      </c>
      <c r="P34" s="23" t="str">
        <f>IF(AND($F34&gt;=P$8,$F34&lt;P$8+7),IF($E34="Milestone","●",IF($E34="Decision","◆",IF($E34="KPI","■",""))),"")</f>
        <v/>
      </c>
      <c r="Q34" s="23" t="str">
        <f>IF(AND($F34&gt;=Q$8,$F34&lt;Q$8+7),IF($E34="Milestone","●",IF($E34="Decision","◆",IF($E34="KPI","■",""))),"")</f>
        <v/>
      </c>
      <c r="R34" s="23" t="str">
        <f>IF(AND($F34&gt;=R$8,$F34&lt;R$8+7),IF($E34="Milestone","●",IF($E34="Decision","◆",IF($E34="KPI","■",""))),"")</f>
        <v/>
      </c>
      <c r="S34" s="23" t="str">
        <f>IF(AND($F34&gt;=S$8,$F34&lt;S$8+7),IF($E34="Milestone","●",IF($E34="Decision","◆",IF($E34="KPI","■",""))),"")</f>
        <v/>
      </c>
      <c r="T34" s="23" t="str">
        <f>IF(AND($F34&gt;=T$8,$F34&lt;T$8+7),IF($E34="Milestone","●",IF($E34="Decision","◆",IF($E34="KPI","■",""))),"")</f>
        <v/>
      </c>
      <c r="U34" s="22" t="str">
        <f>IF(AND($F34&gt;=U$8,$F34&lt;U$8+7),IF($E34="Milestone","●",IF($E34="Decision","◆",IF($E34="KPI","■",""))),"")</f>
        <v/>
      </c>
      <c r="V34" s="23" t="str">
        <f>IF(AND($F34&gt;=V$8,$F34&lt;V$8+7),IF($E34="Milestone","●",IF($E34="Decision","◆",IF($E34="KPI","■",""))),"")</f>
        <v/>
      </c>
      <c r="W34" s="23" t="str">
        <f>IF(AND($F34&gt;=W$8,$F34&lt;W$8+7),IF($E34="Milestone","●",IF($E34="Decision","◆",IF($E34="KPI","■",""))),"")</f>
        <v/>
      </c>
      <c r="X34" s="23" t="str">
        <f>IF(AND($F34&gt;=X$8,$F34&lt;X$8+7),IF($E34="Milestone","●",IF($E34="Decision","◆",IF($E34="KPI","■",""))),"")</f>
        <v/>
      </c>
      <c r="Y34" s="23" t="str">
        <f>IF(AND($F34&gt;=Y$8,$F34&lt;Y$8+7),IF($E34="Milestone","●",IF($E34="Decision","◆",IF($E34="KPI","■",""))),"")</f>
        <v/>
      </c>
      <c r="Z34" s="23" t="str">
        <f>IF(AND($F34&gt;=Z$8,$F34&lt;Z$8+7),IF($E34="Milestone","●",IF($E34="Decision","◆",IF($E34="KPI","■",""))),"")</f>
        <v/>
      </c>
      <c r="AA34" s="23" t="str">
        <f>IF(AND($F34&gt;=AA$8,$F34&lt;AA$8+7),IF($E34="Milestone","●",IF($E34="Decision","◆",IF($E34="KPI","■",""))),"")</f>
        <v/>
      </c>
      <c r="AB34" s="23" t="str">
        <f>IF(AND($F34&gt;=AB$8,$F34&lt;AB$8+7),IF($E34="Milestone","●",IF($E34="Decision","◆",IF($E34="KPI","■",""))),"")</f>
        <v/>
      </c>
      <c r="AC34" s="23" t="str">
        <f>IF(AND($F34&gt;=AC$8,$F34&lt;AC$8+7),IF($E34="Milestone","●",IF($E34="Decision","◆",IF($E34="KPI","■",""))),"")</f>
        <v/>
      </c>
      <c r="AD34" s="23" t="str">
        <f>IF(AND($F34&gt;=AD$8,$F34&lt;AD$8+7),IF($E34="Milestone","●",IF($E34="Decision","◆",IF($E34="KPI","■",""))),"")</f>
        <v/>
      </c>
      <c r="AE34" s="23" t="str">
        <f>IF(AND($F34&gt;=AE$8,$F34&lt;AE$8+7),IF($E34="Milestone","●",IF($E34="Decision","◆",IF($E34="KPI","■",""))),"")</f>
        <v/>
      </c>
      <c r="AF34" s="23" t="str">
        <f>IF(AND($F34&gt;=AF$8,$F34&lt;AF$8+7),IF($E34="Milestone","●",IF($E34="Decision","◆",IF($E34="KPI","■",""))),"")</f>
        <v/>
      </c>
      <c r="AG34" s="23" t="str">
        <f>IF(AND($F34&gt;=AG$8,$F34&lt;AG$8+7),IF($E34="Milestone","●",IF($E34="Decision","◆",IF($E34="KPI","■",""))),"")</f>
        <v/>
      </c>
      <c r="AH34" s="22" t="str">
        <f>IF(AND($F34&gt;=AH$8,$F34&lt;AH$8+7),IF($E34="Milestone","●",IF($E34="Decision","◆",IF($E34="KPI","■",""))),"")</f>
        <v/>
      </c>
      <c r="AI34" s="23" t="str">
        <f>IF(AND($F34&gt;=AI$8,$F34&lt;AI$8+7),IF($E34="Milestone","●",IF($E34="Decision","◆",IF($E34="KPI","■",""))),"")</f>
        <v/>
      </c>
      <c r="AJ34" s="23" t="str">
        <f>IF(AND($F34&gt;=AJ$8,$F34&lt;AJ$8+7),IF($E34="Milestone","●",IF($E34="Decision","◆",IF($E34="KPI","■",""))),"")</f>
        <v/>
      </c>
      <c r="AK34" s="23" t="str">
        <f>IF(AND($F34&gt;=AK$8,$F34&lt;AK$8+7),IF($E34="Milestone","●",IF($E34="Decision","◆",IF($E34="KPI","■",""))),"")</f>
        <v/>
      </c>
      <c r="AL34" s="23" t="str">
        <f>IF(AND($F34&gt;=AL$8,$F34&lt;AL$8+7),IF($E34="Milestone","●",IF($E34="Decision","◆",IF($E34="KPI","■",""))),"")</f>
        <v/>
      </c>
      <c r="AM34" s="23" t="str">
        <f>IF(AND($F34&gt;=AM$8,$F34&lt;AM$8+7),IF($E34="Milestone","●",IF($E34="Decision","◆",IF($E34="KPI","■",""))),"")</f>
        <v/>
      </c>
      <c r="AN34" s="23" t="str">
        <f>IF(AND($F34&gt;=AN$8,$F34&lt;AN$8+7),IF($E34="Milestone","●",IF($E34="Decision","◆",IF($E34="KPI","■",""))),"")</f>
        <v/>
      </c>
      <c r="AO34" s="23" t="str">
        <f>IF(AND($F34&gt;=AO$8,$F34&lt;AO$8+7),IF($E34="Milestone","●",IF($E34="Decision","◆",IF($E34="KPI","■",""))),"")</f>
        <v/>
      </c>
      <c r="AP34" s="23" t="str">
        <f>IF(AND($F34&gt;=AP$8,$F34&lt;AP$8+7),IF($E34="Milestone","●",IF($E34="Decision","◆",IF($E34="KPI","■",""))),"")</f>
        <v/>
      </c>
      <c r="AQ34" s="23" t="str">
        <f>IF(AND($F34&gt;=AQ$8,$F34&lt;AQ$8+7),IF($E34="Milestone","●",IF($E34="Decision","◆",IF($E34="KPI","■",""))),"")</f>
        <v/>
      </c>
      <c r="AR34" s="23" t="str">
        <f>IF(AND($F34&gt;=AR$8,$F34&lt;AR$8+7),IF($E34="Milestone","●",IF($E34="Decision","◆",IF($E34="KPI","■",""))),"")</f>
        <v/>
      </c>
      <c r="AS34" s="23" t="str">
        <f>IF(AND($F34&gt;=AS$8,$F34&lt;AS$8+7),IF($E34="Milestone","●",IF($E34="Decision","◆",IF($E34="KPI","■",""))),"")</f>
        <v/>
      </c>
      <c r="AT34" s="23" t="str">
        <f>IF(AND($F34&gt;=AT$8,$F34&lt;AT$8+7),IF($E34="Milestone","●",IF($E34="Decision","◆",IF($E34="KPI","■",""))),"")</f>
        <v/>
      </c>
      <c r="AU34" s="22" t="str">
        <f>IF(AND($F34&gt;=AU$8,$F34&lt;AU$8+7),IF($E34="Milestone","●",IF($E34="Decision","◆",IF($E34="KPI","■",""))),"")</f>
        <v/>
      </c>
      <c r="AV34" s="23" t="str">
        <f>IF(AND($F34&gt;=AV$8,$F34&lt;AV$8+7),IF($E34="Milestone","●",IF($E34="Decision","◆",IF($E34="KPI","■",""))),"")</f>
        <v/>
      </c>
      <c r="AW34" s="23" t="str">
        <f>IF(AND($F34&gt;=AW$8,$F34&lt;AW$8+7),IF($E34="Milestone","●",IF($E34="Decision","◆",IF($E34="KPI","■",""))),"")</f>
        <v/>
      </c>
      <c r="AX34" s="23" t="str">
        <f>IF(AND($F34&gt;=AX$8,$F34&lt;AX$8+7),IF($E34="Milestone","●",IF($E34="Decision","◆",IF($E34="KPI","■",""))),"")</f>
        <v/>
      </c>
      <c r="AY34" s="23" t="str">
        <f>IF(AND($F34&gt;=AY$8,$F34&lt;AY$8+7),IF($E34="Milestone","●",IF($E34="Decision","◆",IF($E34="KPI","■",""))),"")</f>
        <v/>
      </c>
      <c r="AZ34" s="23" t="str">
        <f>IF(AND($F34&gt;=AZ$8,$F34&lt;AZ$8+7),IF($E34="Milestone","●",IF($E34="Decision","◆",IF($E34="KPI","■",""))),"")</f>
        <v/>
      </c>
      <c r="BA34" s="23" t="str">
        <f>IF(AND($F34&gt;=BA$8,$F34&lt;BA$8+7),IF($E34="Milestone","●",IF($E34="Decision","◆",IF($E34="KPI","■",""))),"")</f>
        <v/>
      </c>
      <c r="BB34" s="23" t="str">
        <f>IF(AND($F34&gt;=BB$8,$F34&lt;BB$8+7),IF($E34="Milestone","●",IF($E34="Decision","◆",IF($E34="KPI","■",""))),"")</f>
        <v/>
      </c>
      <c r="BC34" s="23" t="str">
        <f>IF(AND($F34&gt;=BC$8,$F34&lt;BC$8+7),IF($E34="Milestone","●",IF($E34="Decision","◆",IF($E34="KPI","■",""))),"")</f>
        <v/>
      </c>
      <c r="BD34" s="23" t="str">
        <f>IF(AND($F34&gt;=BD$8,$F34&lt;BD$8+7),IF($E34="Milestone","●",IF($E34="Decision","◆",IF($E34="KPI","■",""))),"")</f>
        <v/>
      </c>
      <c r="BE34" s="23" t="str">
        <f>IF(AND($F34&gt;=BE$8,$F34&lt;BE$8+7),IF($E34="Milestone","●",IF($E34="Decision","◆",IF($E34="KPI","■",""))),"")</f>
        <v/>
      </c>
      <c r="BF34" s="23" t="str">
        <f>IF(AND($F34&gt;=BF$8,$F34&lt;BF$8+7),IF($E34="Milestone","●",IF($E34="Decision","◆",IF($E34="KPI","■",""))),"")</f>
        <v/>
      </c>
      <c r="BG34" s="23" t="str">
        <f>IF(AND($F34&gt;=BG$8,$F34&lt;BG$8+7),IF($E34="Milestone","●",IF($E34="Decision","◆",IF($E34="KPI","■",""))),"")</f>
        <v/>
      </c>
      <c r="BH34" s="22" t="str">
        <f>IF(AND($F34&gt;=BH$8,$F34&lt;DATE(YEAR($D$4)+1,MONTH($D$4),DAY($D$4))),IF($E34="Milestone","●",IF($E34="Decision","◆",IF($E34="KPI","■",""))),"")</f>
        <v/>
      </c>
    </row>
    <row r="35" spans="2:63" ht="6.75" customHeight="1" x14ac:dyDescent="0.25">
      <c r="U35" s="20"/>
      <c r="AH35" s="20"/>
      <c r="AU35" s="20"/>
      <c r="BH35" s="20"/>
    </row>
    <row r="36" spans="2:63" ht="24" customHeight="1" x14ac:dyDescent="0.25">
      <c r="B36" s="9" t="s">
        <v>62</v>
      </c>
      <c r="C36" s="10" t="s">
        <v>12</v>
      </c>
      <c r="D36" s="12"/>
      <c r="E36" s="10" t="s">
        <v>13</v>
      </c>
      <c r="F36" s="1"/>
      <c r="G36" s="1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25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25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25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25"/>
    </row>
    <row r="37" spans="2:63" ht="18" customHeight="1" x14ac:dyDescent="0.25">
      <c r="B37" s="13"/>
      <c r="C37" s="14" t="s">
        <v>61</v>
      </c>
      <c r="D37" s="15" t="s">
        <v>60</v>
      </c>
      <c r="E37" s="15" t="s">
        <v>53</v>
      </c>
      <c r="F37" s="24">
        <v>46477</v>
      </c>
      <c r="G37" s="24"/>
      <c r="H37" s="13"/>
      <c r="I37" s="23" t="str">
        <f>IF(AND($F37&gt;=I$8,$F37&lt;I$8+7),IF($E37="Milestone","●",IF($E37="Decision","◆",IF($E37="KPI","■",""))),"")</f>
        <v/>
      </c>
      <c r="J37" s="23" t="str">
        <f>IF(AND($F37&gt;=J$8,$F37&lt;J$8+7),IF($E37="Milestone","●",IF($E37="Decision","◆",IF($E37="KPI","■",""))),"")</f>
        <v/>
      </c>
      <c r="K37" s="23" t="str">
        <f>IF(AND($F37&gt;=K$8,$F37&lt;K$8+7),IF($E37="Milestone","●",IF($E37="Decision","◆",IF($E37="KPI","■",""))),"")</f>
        <v/>
      </c>
      <c r="L37" s="23" t="str">
        <f>IF(AND($F37&gt;=L$8,$F37&lt;L$8+7),IF($E37="Milestone","●",IF($E37="Decision","◆",IF($E37="KPI","■",""))),"")</f>
        <v/>
      </c>
      <c r="M37" s="23" t="str">
        <f>IF(AND($F37&gt;=M$8,$F37&lt;M$8+7),IF($E37="Milestone","●",IF($E37="Decision","◆",IF($E37="KPI","■",""))),"")</f>
        <v/>
      </c>
      <c r="N37" s="23" t="str">
        <f>IF(AND($F37&gt;=N$8,$F37&lt;N$8+7),IF($E37="Milestone","●",IF($E37="Decision","◆",IF($E37="KPI","■",""))),"")</f>
        <v/>
      </c>
      <c r="O37" s="23" t="str">
        <f>IF(AND($F37&gt;=O$8,$F37&lt;O$8+7),IF($E37="Milestone","●",IF($E37="Decision","◆",IF($E37="KPI","■",""))),"")</f>
        <v/>
      </c>
      <c r="P37" s="23" t="str">
        <f>IF(AND($F37&gt;=P$8,$F37&lt;P$8+7),IF($E37="Milestone","●",IF($E37="Decision","◆",IF($E37="KPI","■",""))),"")</f>
        <v/>
      </c>
      <c r="Q37" s="23" t="str">
        <f>IF(AND($F37&gt;=Q$8,$F37&lt;Q$8+7),IF($E37="Milestone","●",IF($E37="Decision","◆",IF($E37="KPI","■",""))),"")</f>
        <v/>
      </c>
      <c r="R37" s="23" t="str">
        <f>IF(AND($F37&gt;=R$8,$F37&lt;R$8+7),IF($E37="Milestone","●",IF($E37="Decision","◆",IF($E37="KPI","■",""))),"")</f>
        <v/>
      </c>
      <c r="S37" s="23" t="str">
        <f>IF(AND($F37&gt;=S$8,$F37&lt;S$8+7),IF($E37="Milestone","●",IF($E37="Decision","◆",IF($E37="KPI","■",""))),"")</f>
        <v/>
      </c>
      <c r="T37" s="23" t="str">
        <f>IF(AND($F37&gt;=T$8,$F37&lt;T$8+7),IF($E37="Milestone","●",IF($E37="Decision","◆",IF($E37="KPI","■",""))),"")</f>
        <v/>
      </c>
      <c r="U37" s="22" t="str">
        <f>IF(AND($F37&gt;=U$8,$F37&lt;U$8+7),IF($E37="Milestone","●",IF($E37="Decision","◆",IF($E37="KPI","■",""))),"")</f>
        <v>■</v>
      </c>
      <c r="V37" s="23" t="str">
        <f>IF(AND($F37&gt;=V$8,$F37&lt;V$8+7),IF($E37="Milestone","●",IF($E37="Decision","◆",IF($E37="KPI","■",""))),"")</f>
        <v/>
      </c>
      <c r="W37" s="23" t="str">
        <f>IF(AND($F37&gt;=W$8,$F37&lt;W$8+7),IF($E37="Milestone","●",IF($E37="Decision","◆",IF($E37="KPI","■",""))),"")</f>
        <v/>
      </c>
      <c r="X37" s="23" t="str">
        <f>IF(AND($F37&gt;=X$8,$F37&lt;X$8+7),IF($E37="Milestone","●",IF($E37="Decision","◆",IF($E37="KPI","■",""))),"")</f>
        <v/>
      </c>
      <c r="Y37" s="23" t="str">
        <f>IF(AND($F37&gt;=Y$8,$F37&lt;Y$8+7),IF($E37="Milestone","●",IF($E37="Decision","◆",IF($E37="KPI","■",""))),"")</f>
        <v/>
      </c>
      <c r="Z37" s="23" t="str">
        <f>IF(AND($F37&gt;=Z$8,$F37&lt;Z$8+7),IF($E37="Milestone","●",IF($E37="Decision","◆",IF($E37="KPI","■",""))),"")</f>
        <v/>
      </c>
      <c r="AA37" s="23" t="str">
        <f>IF(AND($F37&gt;=AA$8,$F37&lt;AA$8+7),IF($E37="Milestone","●",IF($E37="Decision","◆",IF($E37="KPI","■",""))),"")</f>
        <v/>
      </c>
      <c r="AB37" s="23" t="str">
        <f>IF(AND($F37&gt;=AB$8,$F37&lt;AB$8+7),IF($E37="Milestone","●",IF($E37="Decision","◆",IF($E37="KPI","■",""))),"")</f>
        <v/>
      </c>
      <c r="AC37" s="23" t="str">
        <f>IF(AND($F37&gt;=AC$8,$F37&lt;AC$8+7),IF($E37="Milestone","●",IF($E37="Decision","◆",IF($E37="KPI","■",""))),"")</f>
        <v/>
      </c>
      <c r="AD37" s="23" t="str">
        <f>IF(AND($F37&gt;=AD$8,$F37&lt;AD$8+7),IF($E37="Milestone","●",IF($E37="Decision","◆",IF($E37="KPI","■",""))),"")</f>
        <v/>
      </c>
      <c r="AE37" s="23" t="str">
        <f>IF(AND($F37&gt;=AE$8,$F37&lt;AE$8+7),IF($E37="Milestone","●",IF($E37="Decision","◆",IF($E37="KPI","■",""))),"")</f>
        <v/>
      </c>
      <c r="AF37" s="23" t="str">
        <f>IF(AND($F37&gt;=AF$8,$F37&lt;AF$8+7),IF($E37="Milestone","●",IF($E37="Decision","◆",IF($E37="KPI","■",""))),"")</f>
        <v/>
      </c>
      <c r="AG37" s="23" t="str">
        <f>IF(AND($F37&gt;=AG$8,$F37&lt;AG$8+7),IF($E37="Milestone","●",IF($E37="Decision","◆",IF($E37="KPI","■",""))),"")</f>
        <v/>
      </c>
      <c r="AH37" s="22" t="str">
        <f>IF(AND($F37&gt;=AH$8,$F37&lt;AH$8+7),IF($E37="Milestone","●",IF($E37="Decision","◆",IF($E37="KPI","■",""))),"")</f>
        <v/>
      </c>
      <c r="AI37" s="23" t="str">
        <f>IF(AND($F37&gt;=AI$8,$F37&lt;AI$8+7),IF($E37="Milestone","●",IF($E37="Decision","◆",IF($E37="KPI","■",""))),"")</f>
        <v/>
      </c>
      <c r="AJ37" s="23" t="str">
        <f>IF(AND($F37&gt;=AJ$8,$F37&lt;AJ$8+7),IF($E37="Milestone","●",IF($E37="Decision","◆",IF($E37="KPI","■",""))),"")</f>
        <v/>
      </c>
      <c r="AK37" s="23" t="str">
        <f>IF(AND($F37&gt;=AK$8,$F37&lt;AK$8+7),IF($E37="Milestone","●",IF($E37="Decision","◆",IF($E37="KPI","■",""))),"")</f>
        <v/>
      </c>
      <c r="AL37" s="23" t="str">
        <f>IF(AND($F37&gt;=AL$8,$F37&lt;AL$8+7),IF($E37="Milestone","●",IF($E37="Decision","◆",IF($E37="KPI","■",""))),"")</f>
        <v/>
      </c>
      <c r="AM37" s="23" t="str">
        <f>IF(AND($F37&gt;=AM$8,$F37&lt;AM$8+7),IF($E37="Milestone","●",IF($E37="Decision","◆",IF($E37="KPI","■",""))),"")</f>
        <v/>
      </c>
      <c r="AN37" s="23" t="str">
        <f>IF(AND($F37&gt;=AN$8,$F37&lt;AN$8+7),IF($E37="Milestone","●",IF($E37="Decision","◆",IF($E37="KPI","■",""))),"")</f>
        <v/>
      </c>
      <c r="AO37" s="23" t="str">
        <f>IF(AND($F37&gt;=AO$8,$F37&lt;AO$8+7),IF($E37="Milestone","●",IF($E37="Decision","◆",IF($E37="KPI","■",""))),"")</f>
        <v/>
      </c>
      <c r="AP37" s="23" t="str">
        <f>IF(AND($F37&gt;=AP$8,$F37&lt;AP$8+7),IF($E37="Milestone","●",IF($E37="Decision","◆",IF($E37="KPI","■",""))),"")</f>
        <v/>
      </c>
      <c r="AQ37" s="23" t="str">
        <f>IF(AND($F37&gt;=AQ$8,$F37&lt;AQ$8+7),IF($E37="Milestone","●",IF($E37="Decision","◆",IF($E37="KPI","■",""))),"")</f>
        <v/>
      </c>
      <c r="AR37" s="23" t="str">
        <f>IF(AND($F37&gt;=AR$8,$F37&lt;AR$8+7),IF($E37="Milestone","●",IF($E37="Decision","◆",IF($E37="KPI","■",""))),"")</f>
        <v/>
      </c>
      <c r="AS37" s="23" t="str">
        <f>IF(AND($F37&gt;=AS$8,$F37&lt;AS$8+7),IF($E37="Milestone","●",IF($E37="Decision","◆",IF($E37="KPI","■",""))),"")</f>
        <v/>
      </c>
      <c r="AT37" s="23" t="str">
        <f>IF(AND($F37&gt;=AT$8,$F37&lt;AT$8+7),IF($E37="Milestone","●",IF($E37="Decision","◆",IF($E37="KPI","■",""))),"")</f>
        <v/>
      </c>
      <c r="AU37" s="22" t="str">
        <f>IF(AND($F37&gt;=AU$8,$F37&lt;AU$8+7),IF($E37="Milestone","●",IF($E37="Decision","◆",IF($E37="KPI","■",""))),"")</f>
        <v/>
      </c>
      <c r="AV37" s="23" t="str">
        <f>IF(AND($F37&gt;=AV$8,$F37&lt;AV$8+7),IF($E37="Milestone","●",IF($E37="Decision","◆",IF($E37="KPI","■",""))),"")</f>
        <v/>
      </c>
      <c r="AW37" s="23" t="str">
        <f>IF(AND($F37&gt;=AW$8,$F37&lt;AW$8+7),IF($E37="Milestone","●",IF($E37="Decision","◆",IF($E37="KPI","■",""))),"")</f>
        <v/>
      </c>
      <c r="AX37" s="23" t="str">
        <f>IF(AND($F37&gt;=AX$8,$F37&lt;AX$8+7),IF($E37="Milestone","●",IF($E37="Decision","◆",IF($E37="KPI","■",""))),"")</f>
        <v/>
      </c>
      <c r="AY37" s="23" t="str">
        <f>IF(AND($F37&gt;=AY$8,$F37&lt;AY$8+7),IF($E37="Milestone","●",IF($E37="Decision","◆",IF($E37="KPI","■",""))),"")</f>
        <v/>
      </c>
      <c r="AZ37" s="23" t="str">
        <f>IF(AND($F37&gt;=AZ$8,$F37&lt;AZ$8+7),IF($E37="Milestone","●",IF($E37="Decision","◆",IF($E37="KPI","■",""))),"")</f>
        <v/>
      </c>
      <c r="BA37" s="23" t="str">
        <f>IF(AND($F37&gt;=BA$8,$F37&lt;BA$8+7),IF($E37="Milestone","●",IF($E37="Decision","◆",IF($E37="KPI","■",""))),"")</f>
        <v/>
      </c>
      <c r="BB37" s="23" t="str">
        <f>IF(AND($F37&gt;=BB$8,$F37&lt;BB$8+7),IF($E37="Milestone","●",IF($E37="Decision","◆",IF($E37="KPI","■",""))),"")</f>
        <v/>
      </c>
      <c r="BC37" s="23" t="str">
        <f>IF(AND($F37&gt;=BC$8,$F37&lt;BC$8+7),IF($E37="Milestone","●",IF($E37="Decision","◆",IF($E37="KPI","■",""))),"")</f>
        <v/>
      </c>
      <c r="BD37" s="23" t="str">
        <f>IF(AND($F37&gt;=BD$8,$F37&lt;BD$8+7),IF($E37="Milestone","●",IF($E37="Decision","◆",IF($E37="KPI","■",""))),"")</f>
        <v/>
      </c>
      <c r="BE37" s="23" t="str">
        <f>IF(AND($F37&gt;=BE$8,$F37&lt;BE$8+7),IF($E37="Milestone","●",IF($E37="Decision","◆",IF($E37="KPI","■",""))),"")</f>
        <v/>
      </c>
      <c r="BF37" s="23" t="str">
        <f>IF(AND($F37&gt;=BF$8,$F37&lt;BF$8+7),IF($E37="Milestone","●",IF($E37="Decision","◆",IF($E37="KPI","■",""))),"")</f>
        <v/>
      </c>
      <c r="BG37" s="23" t="str">
        <f>IF(AND($F37&gt;=BG$8,$F37&lt;BG$8+7),IF($E37="Milestone","●",IF($E37="Decision","◆",IF($E37="KPI","■",""))),"")</f>
        <v/>
      </c>
      <c r="BH37" s="22" t="str">
        <f>IF(AND($F37&gt;=BH$8,$F37&lt;DATE(YEAR($D$4)+1,MONTH($D$4),DAY($D$4))),IF($E37="Milestone","●",IF($E37="Decision","◆",IF($E37="KPI","■",""))),"")</f>
        <v/>
      </c>
    </row>
    <row r="38" spans="2:63" ht="18" customHeight="1" x14ac:dyDescent="0.25">
      <c r="B38" s="13"/>
      <c r="C38" s="14" t="s">
        <v>59</v>
      </c>
      <c r="D38" s="15" t="s">
        <v>58</v>
      </c>
      <c r="E38" s="15" t="s">
        <v>53</v>
      </c>
      <c r="F38" s="24">
        <v>46568</v>
      </c>
      <c r="G38" s="24"/>
      <c r="H38" s="13"/>
      <c r="I38" s="23" t="str">
        <f>IF(AND($F38&gt;=I$8,$F38&lt;I$8+7),IF($E38="Milestone","●",IF($E38="Decision","◆",IF($E38="KPI","■",""))),"")</f>
        <v/>
      </c>
      <c r="J38" s="23" t="str">
        <f>IF(AND($F38&gt;=J$8,$F38&lt;J$8+7),IF($E38="Milestone","●",IF($E38="Decision","◆",IF($E38="KPI","■",""))),"")</f>
        <v/>
      </c>
      <c r="K38" s="23" t="str">
        <f>IF(AND($F38&gt;=K$8,$F38&lt;K$8+7),IF($E38="Milestone","●",IF($E38="Decision","◆",IF($E38="KPI","■",""))),"")</f>
        <v/>
      </c>
      <c r="L38" s="23" t="str">
        <f>IF(AND($F38&gt;=L$8,$F38&lt;L$8+7),IF($E38="Milestone","●",IF($E38="Decision","◆",IF($E38="KPI","■",""))),"")</f>
        <v/>
      </c>
      <c r="M38" s="23" t="str">
        <f>IF(AND($F38&gt;=M$8,$F38&lt;M$8+7),IF($E38="Milestone","●",IF($E38="Decision","◆",IF($E38="KPI","■",""))),"")</f>
        <v/>
      </c>
      <c r="N38" s="23" t="str">
        <f>IF(AND($F38&gt;=N$8,$F38&lt;N$8+7),IF($E38="Milestone","●",IF($E38="Decision","◆",IF($E38="KPI","■",""))),"")</f>
        <v/>
      </c>
      <c r="O38" s="23" t="str">
        <f>IF(AND($F38&gt;=O$8,$F38&lt;O$8+7),IF($E38="Milestone","●",IF($E38="Decision","◆",IF($E38="KPI","■",""))),"")</f>
        <v/>
      </c>
      <c r="P38" s="23" t="str">
        <f>IF(AND($F38&gt;=P$8,$F38&lt;P$8+7),IF($E38="Milestone","●",IF($E38="Decision","◆",IF($E38="KPI","■",""))),"")</f>
        <v/>
      </c>
      <c r="Q38" s="23" t="str">
        <f>IF(AND($F38&gt;=Q$8,$F38&lt;Q$8+7),IF($E38="Milestone","●",IF($E38="Decision","◆",IF($E38="KPI","■",""))),"")</f>
        <v/>
      </c>
      <c r="R38" s="23" t="str">
        <f>IF(AND($F38&gt;=R$8,$F38&lt;R$8+7),IF($E38="Milestone","●",IF($E38="Decision","◆",IF($E38="KPI","■",""))),"")</f>
        <v/>
      </c>
      <c r="S38" s="23" t="str">
        <f>IF(AND($F38&gt;=S$8,$F38&lt;S$8+7),IF($E38="Milestone","●",IF($E38="Decision","◆",IF($E38="KPI","■",""))),"")</f>
        <v/>
      </c>
      <c r="T38" s="23" t="str">
        <f>IF(AND($F38&gt;=T$8,$F38&lt;T$8+7),IF($E38="Milestone","●",IF($E38="Decision","◆",IF($E38="KPI","■",""))),"")</f>
        <v/>
      </c>
      <c r="U38" s="22" t="str">
        <f>IF(AND($F38&gt;=U$8,$F38&lt;U$8+7),IF($E38="Milestone","●",IF($E38="Decision","◆",IF($E38="KPI","■",""))),"")</f>
        <v/>
      </c>
      <c r="V38" s="23" t="str">
        <f>IF(AND($F38&gt;=V$8,$F38&lt;V$8+7),IF($E38="Milestone","●",IF($E38="Decision","◆",IF($E38="KPI","■",""))),"")</f>
        <v/>
      </c>
      <c r="W38" s="23" t="str">
        <f>IF(AND($F38&gt;=W$8,$F38&lt;W$8+7),IF($E38="Milestone","●",IF($E38="Decision","◆",IF($E38="KPI","■",""))),"")</f>
        <v/>
      </c>
      <c r="X38" s="23" t="str">
        <f>IF(AND($F38&gt;=X$8,$F38&lt;X$8+7),IF($E38="Milestone","●",IF($E38="Decision","◆",IF($E38="KPI","■",""))),"")</f>
        <v/>
      </c>
      <c r="Y38" s="23" t="str">
        <f>IF(AND($F38&gt;=Y$8,$F38&lt;Y$8+7),IF($E38="Milestone","●",IF($E38="Decision","◆",IF($E38="KPI","■",""))),"")</f>
        <v/>
      </c>
      <c r="Z38" s="23" t="str">
        <f>IF(AND($F38&gt;=Z$8,$F38&lt;Z$8+7),IF($E38="Milestone","●",IF($E38="Decision","◆",IF($E38="KPI","■",""))),"")</f>
        <v/>
      </c>
      <c r="AA38" s="23" t="str">
        <f>IF(AND($F38&gt;=AA$8,$F38&lt;AA$8+7),IF($E38="Milestone","●",IF($E38="Decision","◆",IF($E38="KPI","■",""))),"")</f>
        <v/>
      </c>
      <c r="AB38" s="23" t="str">
        <f>IF(AND($F38&gt;=AB$8,$F38&lt;AB$8+7),IF($E38="Milestone","●",IF($E38="Decision","◆",IF($E38="KPI","■",""))),"")</f>
        <v/>
      </c>
      <c r="AC38" s="23" t="str">
        <f>IF(AND($F38&gt;=AC$8,$F38&lt;AC$8+7),IF($E38="Milestone","●",IF($E38="Decision","◆",IF($E38="KPI","■",""))),"")</f>
        <v/>
      </c>
      <c r="AD38" s="23" t="str">
        <f>IF(AND($F38&gt;=AD$8,$F38&lt;AD$8+7),IF($E38="Milestone","●",IF($E38="Decision","◆",IF($E38="KPI","■",""))),"")</f>
        <v/>
      </c>
      <c r="AE38" s="23" t="str">
        <f>IF(AND($F38&gt;=AE$8,$F38&lt;AE$8+7),IF($E38="Milestone","●",IF($E38="Decision","◆",IF($E38="KPI","■",""))),"")</f>
        <v/>
      </c>
      <c r="AF38" s="23" t="str">
        <f>IF(AND($F38&gt;=AF$8,$F38&lt;AF$8+7),IF($E38="Milestone","●",IF($E38="Decision","◆",IF($E38="KPI","■",""))),"")</f>
        <v/>
      </c>
      <c r="AG38" s="23" t="str">
        <f>IF(AND($F38&gt;=AG$8,$F38&lt;AG$8+7),IF($E38="Milestone","●",IF($E38="Decision","◆",IF($E38="KPI","■",""))),"")</f>
        <v/>
      </c>
      <c r="AH38" s="22" t="str">
        <f>IF(AND($F38&gt;=AH$8,$F38&lt;AH$8+7),IF($E38="Milestone","●",IF($E38="Decision","◆",IF($E38="KPI","■",""))),"")</f>
        <v>■</v>
      </c>
      <c r="AI38" s="23" t="str">
        <f>IF(AND($F38&gt;=AI$8,$F38&lt;AI$8+7),IF($E38="Milestone","●",IF($E38="Decision","◆",IF($E38="KPI","■",""))),"")</f>
        <v/>
      </c>
      <c r="AJ38" s="23" t="str">
        <f>IF(AND($F38&gt;=AJ$8,$F38&lt;AJ$8+7),IF($E38="Milestone","●",IF($E38="Decision","◆",IF($E38="KPI","■",""))),"")</f>
        <v/>
      </c>
      <c r="AK38" s="23" t="str">
        <f>IF(AND($F38&gt;=AK$8,$F38&lt;AK$8+7),IF($E38="Milestone","●",IF($E38="Decision","◆",IF($E38="KPI","■",""))),"")</f>
        <v/>
      </c>
      <c r="AL38" s="23" t="str">
        <f>IF(AND($F38&gt;=AL$8,$F38&lt;AL$8+7),IF($E38="Milestone","●",IF($E38="Decision","◆",IF($E38="KPI","■",""))),"")</f>
        <v/>
      </c>
      <c r="AM38" s="23" t="str">
        <f>IF(AND($F38&gt;=AM$8,$F38&lt;AM$8+7),IF($E38="Milestone","●",IF($E38="Decision","◆",IF($E38="KPI","■",""))),"")</f>
        <v/>
      </c>
      <c r="AN38" s="23" t="str">
        <f>IF(AND($F38&gt;=AN$8,$F38&lt;AN$8+7),IF($E38="Milestone","●",IF($E38="Decision","◆",IF($E38="KPI","■",""))),"")</f>
        <v/>
      </c>
      <c r="AO38" s="23" t="str">
        <f>IF(AND($F38&gt;=AO$8,$F38&lt;AO$8+7),IF($E38="Milestone","●",IF($E38="Decision","◆",IF($E38="KPI","■",""))),"")</f>
        <v/>
      </c>
      <c r="AP38" s="23" t="str">
        <f>IF(AND($F38&gt;=AP$8,$F38&lt;AP$8+7),IF($E38="Milestone","●",IF($E38="Decision","◆",IF($E38="KPI","■",""))),"")</f>
        <v/>
      </c>
      <c r="AQ38" s="23" t="str">
        <f>IF(AND($F38&gt;=AQ$8,$F38&lt;AQ$8+7),IF($E38="Milestone","●",IF($E38="Decision","◆",IF($E38="KPI","■",""))),"")</f>
        <v/>
      </c>
      <c r="AR38" s="23" t="str">
        <f>IF(AND($F38&gt;=AR$8,$F38&lt;AR$8+7),IF($E38="Milestone","●",IF($E38="Decision","◆",IF($E38="KPI","■",""))),"")</f>
        <v/>
      </c>
      <c r="AS38" s="23" t="str">
        <f>IF(AND($F38&gt;=AS$8,$F38&lt;AS$8+7),IF($E38="Milestone","●",IF($E38="Decision","◆",IF($E38="KPI","■",""))),"")</f>
        <v/>
      </c>
      <c r="AT38" s="23" t="str">
        <f>IF(AND($F38&gt;=AT$8,$F38&lt;AT$8+7),IF($E38="Milestone","●",IF($E38="Decision","◆",IF($E38="KPI","■",""))),"")</f>
        <v/>
      </c>
      <c r="AU38" s="22" t="str">
        <f>IF(AND($F38&gt;=AU$8,$F38&lt;AU$8+7),IF($E38="Milestone","●",IF($E38="Decision","◆",IF($E38="KPI","■",""))),"")</f>
        <v/>
      </c>
      <c r="AV38" s="23" t="str">
        <f>IF(AND($F38&gt;=AV$8,$F38&lt;AV$8+7),IF($E38="Milestone","●",IF($E38="Decision","◆",IF($E38="KPI","■",""))),"")</f>
        <v/>
      </c>
      <c r="AW38" s="23" t="str">
        <f>IF(AND($F38&gt;=AW$8,$F38&lt;AW$8+7),IF($E38="Milestone","●",IF($E38="Decision","◆",IF($E38="KPI","■",""))),"")</f>
        <v/>
      </c>
      <c r="AX38" s="23" t="str">
        <f>IF(AND($F38&gt;=AX$8,$F38&lt;AX$8+7),IF($E38="Milestone","●",IF($E38="Decision","◆",IF($E38="KPI","■",""))),"")</f>
        <v/>
      </c>
      <c r="AY38" s="23" t="str">
        <f>IF(AND($F38&gt;=AY$8,$F38&lt;AY$8+7),IF($E38="Milestone","●",IF($E38="Decision","◆",IF($E38="KPI","■",""))),"")</f>
        <v/>
      </c>
      <c r="AZ38" s="23" t="str">
        <f>IF(AND($F38&gt;=AZ$8,$F38&lt;AZ$8+7),IF($E38="Milestone","●",IF($E38="Decision","◆",IF($E38="KPI","■",""))),"")</f>
        <v/>
      </c>
      <c r="BA38" s="23" t="str">
        <f>IF(AND($F38&gt;=BA$8,$F38&lt;BA$8+7),IF($E38="Milestone","●",IF($E38="Decision","◆",IF($E38="KPI","■",""))),"")</f>
        <v/>
      </c>
      <c r="BB38" s="23" t="str">
        <f>IF(AND($F38&gt;=BB$8,$F38&lt;BB$8+7),IF($E38="Milestone","●",IF($E38="Decision","◆",IF($E38="KPI","■",""))),"")</f>
        <v/>
      </c>
      <c r="BC38" s="23" t="str">
        <f>IF(AND($F38&gt;=BC$8,$F38&lt;BC$8+7),IF($E38="Milestone","●",IF($E38="Decision","◆",IF($E38="KPI","■",""))),"")</f>
        <v/>
      </c>
      <c r="BD38" s="23" t="str">
        <f>IF(AND($F38&gt;=BD$8,$F38&lt;BD$8+7),IF($E38="Milestone","●",IF($E38="Decision","◆",IF($E38="KPI","■",""))),"")</f>
        <v/>
      </c>
      <c r="BE38" s="23" t="str">
        <f>IF(AND($F38&gt;=BE$8,$F38&lt;BE$8+7),IF($E38="Milestone","●",IF($E38="Decision","◆",IF($E38="KPI","■",""))),"")</f>
        <v/>
      </c>
      <c r="BF38" s="23" t="str">
        <f>IF(AND($F38&gt;=BF$8,$F38&lt;BF$8+7),IF($E38="Milestone","●",IF($E38="Decision","◆",IF($E38="KPI","■",""))),"")</f>
        <v/>
      </c>
      <c r="BG38" s="23" t="str">
        <f>IF(AND($F38&gt;=BG$8,$F38&lt;BG$8+7),IF($E38="Milestone","●",IF($E38="Decision","◆",IF($E38="KPI","■",""))),"")</f>
        <v/>
      </c>
      <c r="BH38" s="22" t="str">
        <f>IF(AND($F38&gt;=BH$8,$F38&lt;DATE(YEAR($D$4)+1,MONTH($D$4),DAY($D$4))),IF($E38="Milestone","●",IF($E38="Decision","◆",IF($E38="KPI","■",""))),"")</f>
        <v/>
      </c>
    </row>
    <row r="39" spans="2:63" ht="18" customHeight="1" x14ac:dyDescent="0.25">
      <c r="B39" s="13"/>
      <c r="C39" s="14" t="s">
        <v>57</v>
      </c>
      <c r="D39" s="15" t="s">
        <v>56</v>
      </c>
      <c r="E39" s="15" t="s">
        <v>53</v>
      </c>
      <c r="F39" s="24">
        <v>46660</v>
      </c>
      <c r="G39" s="24"/>
      <c r="H39" s="13"/>
      <c r="I39" s="23" t="str">
        <f>IF(AND($F39&gt;=I$8,$F39&lt;I$8+7),IF($E39="Milestone","●",IF($E39="Decision","◆",IF($E39="KPI","■",""))),"")</f>
        <v/>
      </c>
      <c r="J39" s="23" t="str">
        <f>IF(AND($F39&gt;=J$8,$F39&lt;J$8+7),IF($E39="Milestone","●",IF($E39="Decision","◆",IF($E39="KPI","■",""))),"")</f>
        <v/>
      </c>
      <c r="K39" s="23" t="str">
        <f>IF(AND($F39&gt;=K$8,$F39&lt;K$8+7),IF($E39="Milestone","●",IF($E39="Decision","◆",IF($E39="KPI","■",""))),"")</f>
        <v/>
      </c>
      <c r="L39" s="23" t="str">
        <f>IF(AND($F39&gt;=L$8,$F39&lt;L$8+7),IF($E39="Milestone","●",IF($E39="Decision","◆",IF($E39="KPI","■",""))),"")</f>
        <v/>
      </c>
      <c r="M39" s="23" t="str">
        <f>IF(AND($F39&gt;=M$8,$F39&lt;M$8+7),IF($E39="Milestone","●",IF($E39="Decision","◆",IF($E39="KPI","■",""))),"")</f>
        <v/>
      </c>
      <c r="N39" s="23" t="str">
        <f>IF(AND($F39&gt;=N$8,$F39&lt;N$8+7),IF($E39="Milestone","●",IF($E39="Decision","◆",IF($E39="KPI","■",""))),"")</f>
        <v/>
      </c>
      <c r="O39" s="23" t="str">
        <f>IF(AND($F39&gt;=O$8,$F39&lt;O$8+7),IF($E39="Milestone","●",IF($E39="Decision","◆",IF($E39="KPI","■",""))),"")</f>
        <v/>
      </c>
      <c r="P39" s="23" t="str">
        <f>IF(AND($F39&gt;=P$8,$F39&lt;P$8+7),IF($E39="Milestone","●",IF($E39="Decision","◆",IF($E39="KPI","■",""))),"")</f>
        <v/>
      </c>
      <c r="Q39" s="23" t="str">
        <f>IF(AND($F39&gt;=Q$8,$F39&lt;Q$8+7),IF($E39="Milestone","●",IF($E39="Decision","◆",IF($E39="KPI","■",""))),"")</f>
        <v/>
      </c>
      <c r="R39" s="23" t="str">
        <f>IF(AND($F39&gt;=R$8,$F39&lt;R$8+7),IF($E39="Milestone","●",IF($E39="Decision","◆",IF($E39="KPI","■",""))),"")</f>
        <v/>
      </c>
      <c r="S39" s="23" t="str">
        <f>IF(AND($F39&gt;=S$8,$F39&lt;S$8+7),IF($E39="Milestone","●",IF($E39="Decision","◆",IF($E39="KPI","■",""))),"")</f>
        <v/>
      </c>
      <c r="T39" s="23" t="str">
        <f>IF(AND($F39&gt;=T$8,$F39&lt;T$8+7),IF($E39="Milestone","●",IF($E39="Decision","◆",IF($E39="KPI","■",""))),"")</f>
        <v/>
      </c>
      <c r="U39" s="22" t="str">
        <f>IF(AND($F39&gt;=U$8,$F39&lt;U$8+7),IF($E39="Milestone","●",IF($E39="Decision","◆",IF($E39="KPI","■",""))),"")</f>
        <v/>
      </c>
      <c r="V39" s="23" t="str">
        <f>IF(AND($F39&gt;=V$8,$F39&lt;V$8+7),IF($E39="Milestone","●",IF($E39="Decision","◆",IF($E39="KPI","■",""))),"")</f>
        <v/>
      </c>
      <c r="W39" s="23" t="str">
        <f>IF(AND($F39&gt;=W$8,$F39&lt;W$8+7),IF($E39="Milestone","●",IF($E39="Decision","◆",IF($E39="KPI","■",""))),"")</f>
        <v/>
      </c>
      <c r="X39" s="23" t="str">
        <f>IF(AND($F39&gt;=X$8,$F39&lt;X$8+7),IF($E39="Milestone","●",IF($E39="Decision","◆",IF($E39="KPI","■",""))),"")</f>
        <v/>
      </c>
      <c r="Y39" s="23" t="str">
        <f>IF(AND($F39&gt;=Y$8,$F39&lt;Y$8+7),IF($E39="Milestone","●",IF($E39="Decision","◆",IF($E39="KPI","■",""))),"")</f>
        <v/>
      </c>
      <c r="Z39" s="23" t="str">
        <f>IF(AND($F39&gt;=Z$8,$F39&lt;Z$8+7),IF($E39="Milestone","●",IF($E39="Decision","◆",IF($E39="KPI","■",""))),"")</f>
        <v/>
      </c>
      <c r="AA39" s="23" t="str">
        <f>IF(AND($F39&gt;=AA$8,$F39&lt;AA$8+7),IF($E39="Milestone","●",IF($E39="Decision","◆",IF($E39="KPI","■",""))),"")</f>
        <v/>
      </c>
      <c r="AB39" s="23" t="str">
        <f>IF(AND($F39&gt;=AB$8,$F39&lt;AB$8+7),IF($E39="Milestone","●",IF($E39="Decision","◆",IF($E39="KPI","■",""))),"")</f>
        <v/>
      </c>
      <c r="AC39" s="23" t="str">
        <f>IF(AND($F39&gt;=AC$8,$F39&lt;AC$8+7),IF($E39="Milestone","●",IF($E39="Decision","◆",IF($E39="KPI","■",""))),"")</f>
        <v/>
      </c>
      <c r="AD39" s="23" t="str">
        <f>IF(AND($F39&gt;=AD$8,$F39&lt;AD$8+7),IF($E39="Milestone","●",IF($E39="Decision","◆",IF($E39="KPI","■",""))),"")</f>
        <v/>
      </c>
      <c r="AE39" s="23" t="str">
        <f>IF(AND($F39&gt;=AE$8,$F39&lt;AE$8+7),IF($E39="Milestone","●",IF($E39="Decision","◆",IF($E39="KPI","■",""))),"")</f>
        <v/>
      </c>
      <c r="AF39" s="23" t="str">
        <f>IF(AND($F39&gt;=AF$8,$F39&lt;AF$8+7),IF($E39="Milestone","●",IF($E39="Decision","◆",IF($E39="KPI","■",""))),"")</f>
        <v/>
      </c>
      <c r="AG39" s="23" t="str">
        <f>IF(AND($F39&gt;=AG$8,$F39&lt;AG$8+7),IF($E39="Milestone","●",IF($E39="Decision","◆",IF($E39="KPI","■",""))),"")</f>
        <v/>
      </c>
      <c r="AH39" s="22" t="str">
        <f>IF(AND($F39&gt;=AH$8,$F39&lt;AH$8+7),IF($E39="Milestone","●",IF($E39="Decision","◆",IF($E39="KPI","■",""))),"")</f>
        <v/>
      </c>
      <c r="AI39" s="23" t="str">
        <f>IF(AND($F39&gt;=AI$8,$F39&lt;AI$8+7),IF($E39="Milestone","●",IF($E39="Decision","◆",IF($E39="KPI","■",""))),"")</f>
        <v/>
      </c>
      <c r="AJ39" s="23" t="str">
        <f>IF(AND($F39&gt;=AJ$8,$F39&lt;AJ$8+7),IF($E39="Milestone","●",IF($E39="Decision","◆",IF($E39="KPI","■",""))),"")</f>
        <v/>
      </c>
      <c r="AK39" s="23" t="str">
        <f>IF(AND($F39&gt;=AK$8,$F39&lt;AK$8+7),IF($E39="Milestone","●",IF($E39="Decision","◆",IF($E39="KPI","■",""))),"")</f>
        <v/>
      </c>
      <c r="AL39" s="23" t="str">
        <f>IF(AND($F39&gt;=AL$8,$F39&lt;AL$8+7),IF($E39="Milestone","●",IF($E39="Decision","◆",IF($E39="KPI","■",""))),"")</f>
        <v/>
      </c>
      <c r="AM39" s="23" t="str">
        <f>IF(AND($F39&gt;=AM$8,$F39&lt;AM$8+7),IF($E39="Milestone","●",IF($E39="Decision","◆",IF($E39="KPI","■",""))),"")</f>
        <v/>
      </c>
      <c r="AN39" s="23" t="str">
        <f>IF(AND($F39&gt;=AN$8,$F39&lt;AN$8+7),IF($E39="Milestone","●",IF($E39="Decision","◆",IF($E39="KPI","■",""))),"")</f>
        <v/>
      </c>
      <c r="AO39" s="23" t="str">
        <f>IF(AND($F39&gt;=AO$8,$F39&lt;AO$8+7),IF($E39="Milestone","●",IF($E39="Decision","◆",IF($E39="KPI","■",""))),"")</f>
        <v/>
      </c>
      <c r="AP39" s="23" t="str">
        <f>IF(AND($F39&gt;=AP$8,$F39&lt;AP$8+7),IF($E39="Milestone","●",IF($E39="Decision","◆",IF($E39="KPI","■",""))),"")</f>
        <v/>
      </c>
      <c r="AQ39" s="23" t="str">
        <f>IF(AND($F39&gt;=AQ$8,$F39&lt;AQ$8+7),IF($E39="Milestone","●",IF($E39="Decision","◆",IF($E39="KPI","■",""))),"")</f>
        <v/>
      </c>
      <c r="AR39" s="23" t="str">
        <f>IF(AND($F39&gt;=AR$8,$F39&lt;AR$8+7),IF($E39="Milestone","●",IF($E39="Decision","◆",IF($E39="KPI","■",""))),"")</f>
        <v/>
      </c>
      <c r="AS39" s="23" t="str">
        <f>IF(AND($F39&gt;=AS$8,$F39&lt;AS$8+7),IF($E39="Milestone","●",IF($E39="Decision","◆",IF($E39="KPI","■",""))),"")</f>
        <v/>
      </c>
      <c r="AT39" s="23" t="str">
        <f>IF(AND($F39&gt;=AT$8,$F39&lt;AT$8+7),IF($E39="Milestone","●",IF($E39="Decision","◆",IF($E39="KPI","■",""))),"")</f>
        <v/>
      </c>
      <c r="AU39" s="22" t="str">
        <f>IF(AND($F39&gt;=AU$8,$F39&lt;AU$8+7),IF($E39="Milestone","●",IF($E39="Decision","◆",IF($E39="KPI","■",""))),"")</f>
        <v>■</v>
      </c>
      <c r="AV39" s="23" t="str">
        <f>IF(AND($F39&gt;=AV$8,$F39&lt;AV$8+7),IF($E39="Milestone","●",IF($E39="Decision","◆",IF($E39="KPI","■",""))),"")</f>
        <v/>
      </c>
      <c r="AW39" s="23" t="str">
        <f>IF(AND($F39&gt;=AW$8,$F39&lt;AW$8+7),IF($E39="Milestone","●",IF($E39="Decision","◆",IF($E39="KPI","■",""))),"")</f>
        <v/>
      </c>
      <c r="AX39" s="23" t="str">
        <f>IF(AND($F39&gt;=AX$8,$F39&lt;AX$8+7),IF($E39="Milestone","●",IF($E39="Decision","◆",IF($E39="KPI","■",""))),"")</f>
        <v/>
      </c>
      <c r="AY39" s="23" t="str">
        <f>IF(AND($F39&gt;=AY$8,$F39&lt;AY$8+7),IF($E39="Milestone","●",IF($E39="Decision","◆",IF($E39="KPI","■",""))),"")</f>
        <v/>
      </c>
      <c r="AZ39" s="23" t="str">
        <f>IF(AND($F39&gt;=AZ$8,$F39&lt;AZ$8+7),IF($E39="Milestone","●",IF($E39="Decision","◆",IF($E39="KPI","■",""))),"")</f>
        <v/>
      </c>
      <c r="BA39" s="23" t="str">
        <f>IF(AND($F39&gt;=BA$8,$F39&lt;BA$8+7),IF($E39="Milestone","●",IF($E39="Decision","◆",IF($E39="KPI","■",""))),"")</f>
        <v/>
      </c>
      <c r="BB39" s="23" t="str">
        <f>IF(AND($F39&gt;=BB$8,$F39&lt;BB$8+7),IF($E39="Milestone","●",IF($E39="Decision","◆",IF($E39="KPI","■",""))),"")</f>
        <v/>
      </c>
      <c r="BC39" s="23" t="str">
        <f>IF(AND($F39&gt;=BC$8,$F39&lt;BC$8+7),IF($E39="Milestone","●",IF($E39="Decision","◆",IF($E39="KPI","■",""))),"")</f>
        <v/>
      </c>
      <c r="BD39" s="23" t="str">
        <f>IF(AND($F39&gt;=BD$8,$F39&lt;BD$8+7),IF($E39="Milestone","●",IF($E39="Decision","◆",IF($E39="KPI","■",""))),"")</f>
        <v/>
      </c>
      <c r="BE39" s="23" t="str">
        <f>IF(AND($F39&gt;=BE$8,$F39&lt;BE$8+7),IF($E39="Milestone","●",IF($E39="Decision","◆",IF($E39="KPI","■",""))),"")</f>
        <v/>
      </c>
      <c r="BF39" s="23" t="str">
        <f>IF(AND($F39&gt;=BF$8,$F39&lt;BF$8+7),IF($E39="Milestone","●",IF($E39="Decision","◆",IF($E39="KPI","■",""))),"")</f>
        <v/>
      </c>
      <c r="BG39" s="23" t="str">
        <f>IF(AND($F39&gt;=BG$8,$F39&lt;BG$8+7),IF($E39="Milestone","●",IF($E39="Decision","◆",IF($E39="KPI","■",""))),"")</f>
        <v/>
      </c>
      <c r="BH39" s="22" t="str">
        <f>IF(AND($F39&gt;=BH$8,$F39&lt;DATE(YEAR($D$4)+1,MONTH($D$4),DAY($D$4))),IF($E39="Milestone","●",IF($E39="Decision","◆",IF($E39="KPI","■",""))),"")</f>
        <v/>
      </c>
    </row>
    <row r="40" spans="2:63" ht="18" customHeight="1" x14ac:dyDescent="0.25">
      <c r="B40" s="13"/>
      <c r="C40" s="14" t="s">
        <v>55</v>
      </c>
      <c r="D40" s="15" t="s">
        <v>54</v>
      </c>
      <c r="E40" s="15" t="s">
        <v>53</v>
      </c>
      <c r="F40" s="24">
        <v>46752</v>
      </c>
      <c r="G40" s="24"/>
      <c r="H40" s="13"/>
      <c r="I40" s="23" t="str">
        <f>IF(AND($F40&gt;=I$8,$F40&lt;I$8+7),IF($E40="Milestone","●",IF($E40="Decision","◆",IF($E40="KPI","■",""))),"")</f>
        <v/>
      </c>
      <c r="J40" s="23" t="str">
        <f>IF(AND($F40&gt;=J$8,$F40&lt;J$8+7),IF($E40="Milestone","●",IF($E40="Decision","◆",IF($E40="KPI","■",""))),"")</f>
        <v/>
      </c>
      <c r="K40" s="23" t="str">
        <f>IF(AND($F40&gt;=K$8,$F40&lt;K$8+7),IF($E40="Milestone","●",IF($E40="Decision","◆",IF($E40="KPI","■",""))),"")</f>
        <v/>
      </c>
      <c r="L40" s="23" t="str">
        <f>IF(AND($F40&gt;=L$8,$F40&lt;L$8+7),IF($E40="Milestone","●",IF($E40="Decision","◆",IF($E40="KPI","■",""))),"")</f>
        <v/>
      </c>
      <c r="M40" s="23" t="str">
        <f>IF(AND($F40&gt;=M$8,$F40&lt;M$8+7),IF($E40="Milestone","●",IF($E40="Decision","◆",IF($E40="KPI","■",""))),"")</f>
        <v/>
      </c>
      <c r="N40" s="23" t="str">
        <f>IF(AND($F40&gt;=N$8,$F40&lt;N$8+7),IF($E40="Milestone","●",IF($E40="Decision","◆",IF($E40="KPI","■",""))),"")</f>
        <v/>
      </c>
      <c r="O40" s="23" t="str">
        <f>IF(AND($F40&gt;=O$8,$F40&lt;O$8+7),IF($E40="Milestone","●",IF($E40="Decision","◆",IF($E40="KPI","■",""))),"")</f>
        <v/>
      </c>
      <c r="P40" s="23" t="str">
        <f>IF(AND($F40&gt;=P$8,$F40&lt;P$8+7),IF($E40="Milestone","●",IF($E40="Decision","◆",IF($E40="KPI","■",""))),"")</f>
        <v/>
      </c>
      <c r="Q40" s="23" t="str">
        <f>IF(AND($F40&gt;=Q$8,$F40&lt;Q$8+7),IF($E40="Milestone","●",IF($E40="Decision","◆",IF($E40="KPI","■",""))),"")</f>
        <v/>
      </c>
      <c r="R40" s="23" t="str">
        <f>IF(AND($F40&gt;=R$8,$F40&lt;R$8+7),IF($E40="Milestone","●",IF($E40="Decision","◆",IF($E40="KPI","■",""))),"")</f>
        <v/>
      </c>
      <c r="S40" s="23" t="str">
        <f>IF(AND($F40&gt;=S$8,$F40&lt;S$8+7),IF($E40="Milestone","●",IF($E40="Decision","◆",IF($E40="KPI","■",""))),"")</f>
        <v/>
      </c>
      <c r="T40" s="23" t="str">
        <f>IF(AND($F40&gt;=T$8,$F40&lt;T$8+7),IF($E40="Milestone","●",IF($E40="Decision","◆",IF($E40="KPI","■",""))),"")</f>
        <v/>
      </c>
      <c r="U40" s="22" t="str">
        <f>IF(AND($F40&gt;=U$8,$F40&lt;U$8+7),IF($E40="Milestone","●",IF($E40="Decision","◆",IF($E40="KPI","■",""))),"")</f>
        <v/>
      </c>
      <c r="V40" s="23" t="str">
        <f>IF(AND($F40&gt;=V$8,$F40&lt;V$8+7),IF($E40="Milestone","●",IF($E40="Decision","◆",IF($E40="KPI","■",""))),"")</f>
        <v/>
      </c>
      <c r="W40" s="23" t="str">
        <f>IF(AND($F40&gt;=W$8,$F40&lt;W$8+7),IF($E40="Milestone","●",IF($E40="Decision","◆",IF($E40="KPI","■",""))),"")</f>
        <v/>
      </c>
      <c r="X40" s="23" t="str">
        <f>IF(AND($F40&gt;=X$8,$F40&lt;X$8+7),IF($E40="Milestone","●",IF($E40="Decision","◆",IF($E40="KPI","■",""))),"")</f>
        <v/>
      </c>
      <c r="Y40" s="23" t="str">
        <f>IF(AND($F40&gt;=Y$8,$F40&lt;Y$8+7),IF($E40="Milestone","●",IF($E40="Decision","◆",IF($E40="KPI","■",""))),"")</f>
        <v/>
      </c>
      <c r="Z40" s="23" t="str">
        <f>IF(AND($F40&gt;=Z$8,$F40&lt;Z$8+7),IF($E40="Milestone","●",IF($E40="Decision","◆",IF($E40="KPI","■",""))),"")</f>
        <v/>
      </c>
      <c r="AA40" s="23" t="str">
        <f>IF(AND($F40&gt;=AA$8,$F40&lt;AA$8+7),IF($E40="Milestone","●",IF($E40="Decision","◆",IF($E40="KPI","■",""))),"")</f>
        <v/>
      </c>
      <c r="AB40" s="23" t="str">
        <f>IF(AND($F40&gt;=AB$8,$F40&lt;AB$8+7),IF($E40="Milestone","●",IF($E40="Decision","◆",IF($E40="KPI","■",""))),"")</f>
        <v/>
      </c>
      <c r="AC40" s="23" t="str">
        <f>IF(AND($F40&gt;=AC$8,$F40&lt;AC$8+7),IF($E40="Milestone","●",IF($E40="Decision","◆",IF($E40="KPI","■",""))),"")</f>
        <v/>
      </c>
      <c r="AD40" s="23" t="str">
        <f>IF(AND($F40&gt;=AD$8,$F40&lt;AD$8+7),IF($E40="Milestone","●",IF($E40="Decision","◆",IF($E40="KPI","■",""))),"")</f>
        <v/>
      </c>
      <c r="AE40" s="23" t="str">
        <f>IF(AND($F40&gt;=AE$8,$F40&lt;AE$8+7),IF($E40="Milestone","●",IF($E40="Decision","◆",IF($E40="KPI","■",""))),"")</f>
        <v/>
      </c>
      <c r="AF40" s="23" t="str">
        <f>IF(AND($F40&gt;=AF$8,$F40&lt;AF$8+7),IF($E40="Milestone","●",IF($E40="Decision","◆",IF($E40="KPI","■",""))),"")</f>
        <v/>
      </c>
      <c r="AG40" s="23" t="str">
        <f>IF(AND($F40&gt;=AG$8,$F40&lt;AG$8+7),IF($E40="Milestone","●",IF($E40="Decision","◆",IF($E40="KPI","■",""))),"")</f>
        <v/>
      </c>
      <c r="AH40" s="22" t="str">
        <f>IF(AND($F40&gt;=AH$8,$F40&lt;AH$8+7),IF($E40="Milestone","●",IF($E40="Decision","◆",IF($E40="KPI","■",""))),"")</f>
        <v/>
      </c>
      <c r="AI40" s="23" t="str">
        <f>IF(AND($F40&gt;=AI$8,$F40&lt;AI$8+7),IF($E40="Milestone","●",IF($E40="Decision","◆",IF($E40="KPI","■",""))),"")</f>
        <v/>
      </c>
      <c r="AJ40" s="23" t="str">
        <f>IF(AND($F40&gt;=AJ$8,$F40&lt;AJ$8+7),IF($E40="Milestone","●",IF($E40="Decision","◆",IF($E40="KPI","■",""))),"")</f>
        <v/>
      </c>
      <c r="AK40" s="23" t="str">
        <f>IF(AND($F40&gt;=AK$8,$F40&lt;AK$8+7),IF($E40="Milestone","●",IF($E40="Decision","◆",IF($E40="KPI","■",""))),"")</f>
        <v/>
      </c>
      <c r="AL40" s="23" t="str">
        <f>IF(AND($F40&gt;=AL$8,$F40&lt;AL$8+7),IF($E40="Milestone","●",IF($E40="Decision","◆",IF($E40="KPI","■",""))),"")</f>
        <v/>
      </c>
      <c r="AM40" s="23" t="str">
        <f>IF(AND($F40&gt;=AM$8,$F40&lt;AM$8+7),IF($E40="Milestone","●",IF($E40="Decision","◆",IF($E40="KPI","■",""))),"")</f>
        <v/>
      </c>
      <c r="AN40" s="23" t="str">
        <f>IF(AND($F40&gt;=AN$8,$F40&lt;AN$8+7),IF($E40="Milestone","●",IF($E40="Decision","◆",IF($E40="KPI","■",""))),"")</f>
        <v/>
      </c>
      <c r="AO40" s="23" t="str">
        <f>IF(AND($F40&gt;=AO$8,$F40&lt;AO$8+7),IF($E40="Milestone","●",IF($E40="Decision","◆",IF($E40="KPI","■",""))),"")</f>
        <v/>
      </c>
      <c r="AP40" s="23" t="str">
        <f>IF(AND($F40&gt;=AP$8,$F40&lt;AP$8+7),IF($E40="Milestone","●",IF($E40="Decision","◆",IF($E40="KPI","■",""))),"")</f>
        <v/>
      </c>
      <c r="AQ40" s="23" t="str">
        <f>IF(AND($F40&gt;=AQ$8,$F40&lt;AQ$8+7),IF($E40="Milestone","●",IF($E40="Decision","◆",IF($E40="KPI","■",""))),"")</f>
        <v/>
      </c>
      <c r="AR40" s="23" t="str">
        <f>IF(AND($F40&gt;=AR$8,$F40&lt;AR$8+7),IF($E40="Milestone","●",IF($E40="Decision","◆",IF($E40="KPI","■",""))),"")</f>
        <v/>
      </c>
      <c r="AS40" s="23" t="str">
        <f>IF(AND($F40&gt;=AS$8,$F40&lt;AS$8+7),IF($E40="Milestone","●",IF($E40="Decision","◆",IF($E40="KPI","■",""))),"")</f>
        <v/>
      </c>
      <c r="AT40" s="23" t="str">
        <f>IF(AND($F40&gt;=AT$8,$F40&lt;AT$8+7),IF($E40="Milestone","●",IF($E40="Decision","◆",IF($E40="KPI","■",""))),"")</f>
        <v/>
      </c>
      <c r="AU40" s="22" t="str">
        <f>IF(AND($F40&gt;=AU$8,$F40&lt;AU$8+7),IF($E40="Milestone","●",IF($E40="Decision","◆",IF($E40="KPI","■",""))),"")</f>
        <v/>
      </c>
      <c r="AV40" s="23" t="str">
        <f>IF(AND($F40&gt;=AV$8,$F40&lt;AV$8+7),IF($E40="Milestone","●",IF($E40="Decision","◆",IF($E40="KPI","■",""))),"")</f>
        <v/>
      </c>
      <c r="AW40" s="23" t="str">
        <f>IF(AND($F40&gt;=AW$8,$F40&lt;AW$8+7),IF($E40="Milestone","●",IF($E40="Decision","◆",IF($E40="KPI","■",""))),"")</f>
        <v/>
      </c>
      <c r="AX40" s="23" t="str">
        <f>IF(AND($F40&gt;=AX$8,$F40&lt;AX$8+7),IF($E40="Milestone","●",IF($E40="Decision","◆",IF($E40="KPI","■",""))),"")</f>
        <v/>
      </c>
      <c r="AY40" s="23" t="str">
        <f>IF(AND($F40&gt;=AY$8,$F40&lt;AY$8+7),IF($E40="Milestone","●",IF($E40="Decision","◆",IF($E40="KPI","■",""))),"")</f>
        <v/>
      </c>
      <c r="AZ40" s="23" t="str">
        <f>IF(AND($F40&gt;=AZ$8,$F40&lt;AZ$8+7),IF($E40="Milestone","●",IF($E40="Decision","◆",IF($E40="KPI","■",""))),"")</f>
        <v/>
      </c>
      <c r="BA40" s="23" t="str">
        <f>IF(AND($F40&gt;=BA$8,$F40&lt;BA$8+7),IF($E40="Milestone","●",IF($E40="Decision","◆",IF($E40="KPI","■",""))),"")</f>
        <v/>
      </c>
      <c r="BB40" s="23" t="str">
        <f>IF(AND($F40&gt;=BB$8,$F40&lt;BB$8+7),IF($E40="Milestone","●",IF($E40="Decision","◆",IF($E40="KPI","■",""))),"")</f>
        <v/>
      </c>
      <c r="BC40" s="23" t="str">
        <f>IF(AND($F40&gt;=BC$8,$F40&lt;BC$8+7),IF($E40="Milestone","●",IF($E40="Decision","◆",IF($E40="KPI","■",""))),"")</f>
        <v/>
      </c>
      <c r="BD40" s="23" t="str">
        <f>IF(AND($F40&gt;=BD$8,$F40&lt;BD$8+7),IF($E40="Milestone","●",IF($E40="Decision","◆",IF($E40="KPI","■",""))),"")</f>
        <v/>
      </c>
      <c r="BE40" s="23" t="str">
        <f>IF(AND($F40&gt;=BE$8,$F40&lt;BE$8+7),IF($E40="Milestone","●",IF($E40="Decision","◆",IF($E40="KPI","■",""))),"")</f>
        <v/>
      </c>
      <c r="BF40" s="23" t="str">
        <f>IF(AND($F40&gt;=BF$8,$F40&lt;BF$8+7),IF($E40="Milestone","●",IF($E40="Decision","◆",IF($E40="KPI","■",""))),"")</f>
        <v/>
      </c>
      <c r="BG40" s="23" t="str">
        <f>IF(AND($F40&gt;=BG$8,$F40&lt;BG$8+7),IF($E40="Milestone","●",IF($E40="Decision","◆",IF($E40="KPI","■",""))),"")</f>
        <v/>
      </c>
      <c r="BH40" s="22" t="str">
        <f>IF(AND($F40&gt;=BH$8,$F40&lt;DATE(YEAR($D$4)+1,MONTH($D$4),DAY($D$4))),IF($E40="Milestone","●",IF($E40="Decision","◆",IF($E40="KPI","■",""))),"")</f>
        <v>■</v>
      </c>
    </row>
    <row r="41" spans="2:63" ht="18" customHeight="1" x14ac:dyDescent="0.25">
      <c r="B41" s="13"/>
      <c r="C41" s="14"/>
      <c r="D41" s="15"/>
      <c r="E41" s="15"/>
      <c r="F41" s="24"/>
      <c r="G41" s="24"/>
      <c r="H41" s="13"/>
      <c r="I41" s="23" t="str">
        <f>IF(AND($F41&gt;=I$8,$F41&lt;I$8+7),IF($E41="Milestone","●",IF($E41="Decision","◆",IF($E41="KPI","■",""))),"")</f>
        <v/>
      </c>
      <c r="J41" s="23" t="str">
        <f>IF(AND($F41&gt;=J$8,$F41&lt;J$8+7),IF($E41="Milestone","●",IF($E41="Decision","◆",IF($E41="KPI","■",""))),"")</f>
        <v/>
      </c>
      <c r="K41" s="23" t="str">
        <f>IF(AND($F41&gt;=K$8,$F41&lt;K$8+7),IF($E41="Milestone","●",IF($E41="Decision","◆",IF($E41="KPI","■",""))),"")</f>
        <v/>
      </c>
      <c r="L41" s="23" t="str">
        <f>IF(AND($F41&gt;=L$8,$F41&lt;L$8+7),IF($E41="Milestone","●",IF($E41="Decision","◆",IF($E41="KPI","■",""))),"")</f>
        <v/>
      </c>
      <c r="M41" s="23" t="str">
        <f>IF(AND($F41&gt;=M$8,$F41&lt;M$8+7),IF($E41="Milestone","●",IF($E41="Decision","◆",IF($E41="KPI","■",""))),"")</f>
        <v/>
      </c>
      <c r="N41" s="23" t="str">
        <f>IF(AND($F41&gt;=N$8,$F41&lt;N$8+7),IF($E41="Milestone","●",IF($E41="Decision","◆",IF($E41="KPI","■",""))),"")</f>
        <v/>
      </c>
      <c r="O41" s="23" t="str">
        <f>IF(AND($F41&gt;=O$8,$F41&lt;O$8+7),IF($E41="Milestone","●",IF($E41="Decision","◆",IF($E41="KPI","■",""))),"")</f>
        <v/>
      </c>
      <c r="P41" s="23" t="str">
        <f>IF(AND($F41&gt;=P$8,$F41&lt;P$8+7),IF($E41="Milestone","●",IF($E41="Decision","◆",IF($E41="KPI","■",""))),"")</f>
        <v/>
      </c>
      <c r="Q41" s="23" t="str">
        <f>IF(AND($F41&gt;=Q$8,$F41&lt;Q$8+7),IF($E41="Milestone","●",IF($E41="Decision","◆",IF($E41="KPI","■",""))),"")</f>
        <v/>
      </c>
      <c r="R41" s="23" t="str">
        <f>IF(AND($F41&gt;=R$8,$F41&lt;R$8+7),IF($E41="Milestone","●",IF($E41="Decision","◆",IF($E41="KPI","■",""))),"")</f>
        <v/>
      </c>
      <c r="S41" s="23" t="str">
        <f>IF(AND($F41&gt;=S$8,$F41&lt;S$8+7),IF($E41="Milestone","●",IF($E41="Decision","◆",IF($E41="KPI","■",""))),"")</f>
        <v/>
      </c>
      <c r="T41" s="23" t="str">
        <f>IF(AND($F41&gt;=T$8,$F41&lt;T$8+7),IF($E41="Milestone","●",IF($E41="Decision","◆",IF($E41="KPI","■",""))),"")</f>
        <v/>
      </c>
      <c r="U41" s="22" t="str">
        <f>IF(AND($F41&gt;=U$8,$F41&lt;U$8+7),IF($E41="Milestone","●",IF($E41="Decision","◆",IF($E41="KPI","■",""))),"")</f>
        <v/>
      </c>
      <c r="V41" s="23" t="str">
        <f>IF(AND($F41&gt;=V$8,$F41&lt;V$8+7),IF($E41="Milestone","●",IF($E41="Decision","◆",IF($E41="KPI","■",""))),"")</f>
        <v/>
      </c>
      <c r="W41" s="23" t="str">
        <f>IF(AND($F41&gt;=W$8,$F41&lt;W$8+7),IF($E41="Milestone","●",IF($E41="Decision","◆",IF($E41="KPI","■",""))),"")</f>
        <v/>
      </c>
      <c r="X41" s="23" t="str">
        <f>IF(AND($F41&gt;=X$8,$F41&lt;X$8+7),IF($E41="Milestone","●",IF($E41="Decision","◆",IF($E41="KPI","■",""))),"")</f>
        <v/>
      </c>
      <c r="Y41" s="23" t="str">
        <f>IF(AND($F41&gt;=Y$8,$F41&lt;Y$8+7),IF($E41="Milestone","●",IF($E41="Decision","◆",IF($E41="KPI","■",""))),"")</f>
        <v/>
      </c>
      <c r="Z41" s="23" t="str">
        <f>IF(AND($F41&gt;=Z$8,$F41&lt;Z$8+7),IF($E41="Milestone","●",IF($E41="Decision","◆",IF($E41="KPI","■",""))),"")</f>
        <v/>
      </c>
      <c r="AA41" s="23" t="str">
        <f>IF(AND($F41&gt;=AA$8,$F41&lt;AA$8+7),IF($E41="Milestone","●",IF($E41="Decision","◆",IF($E41="KPI","■",""))),"")</f>
        <v/>
      </c>
      <c r="AB41" s="23" t="str">
        <f>IF(AND($F41&gt;=AB$8,$F41&lt;AB$8+7),IF($E41="Milestone","●",IF($E41="Decision","◆",IF($E41="KPI","■",""))),"")</f>
        <v/>
      </c>
      <c r="AC41" s="23" t="str">
        <f>IF(AND($F41&gt;=AC$8,$F41&lt;AC$8+7),IF($E41="Milestone","●",IF($E41="Decision","◆",IF($E41="KPI","■",""))),"")</f>
        <v/>
      </c>
      <c r="AD41" s="23" t="str">
        <f>IF(AND($F41&gt;=AD$8,$F41&lt;AD$8+7),IF($E41="Milestone","●",IF($E41="Decision","◆",IF($E41="KPI","■",""))),"")</f>
        <v/>
      </c>
      <c r="AE41" s="23" t="str">
        <f>IF(AND($F41&gt;=AE$8,$F41&lt;AE$8+7),IF($E41="Milestone","●",IF($E41="Decision","◆",IF($E41="KPI","■",""))),"")</f>
        <v/>
      </c>
      <c r="AF41" s="23" t="str">
        <f>IF(AND($F41&gt;=AF$8,$F41&lt;AF$8+7),IF($E41="Milestone","●",IF($E41="Decision","◆",IF($E41="KPI","■",""))),"")</f>
        <v/>
      </c>
      <c r="AG41" s="23" t="str">
        <f>IF(AND($F41&gt;=AG$8,$F41&lt;AG$8+7),IF($E41="Milestone","●",IF($E41="Decision","◆",IF($E41="KPI","■",""))),"")</f>
        <v/>
      </c>
      <c r="AH41" s="22" t="str">
        <f>IF(AND($F41&gt;=AH$8,$F41&lt;AH$8+7),IF($E41="Milestone","●",IF($E41="Decision","◆",IF($E41="KPI","■",""))),"")</f>
        <v/>
      </c>
      <c r="AI41" s="23" t="str">
        <f>IF(AND($F41&gt;=AI$8,$F41&lt;AI$8+7),IF($E41="Milestone","●",IF($E41="Decision","◆",IF($E41="KPI","■",""))),"")</f>
        <v/>
      </c>
      <c r="AJ41" s="23" t="str">
        <f>IF(AND($F41&gt;=AJ$8,$F41&lt;AJ$8+7),IF($E41="Milestone","●",IF($E41="Decision","◆",IF($E41="KPI","■",""))),"")</f>
        <v/>
      </c>
      <c r="AK41" s="23" t="str">
        <f>IF(AND($F41&gt;=AK$8,$F41&lt;AK$8+7),IF($E41="Milestone","●",IF($E41="Decision","◆",IF($E41="KPI","■",""))),"")</f>
        <v/>
      </c>
      <c r="AL41" s="23" t="str">
        <f>IF(AND($F41&gt;=AL$8,$F41&lt;AL$8+7),IF($E41="Milestone","●",IF($E41="Decision","◆",IF($E41="KPI","■",""))),"")</f>
        <v/>
      </c>
      <c r="AM41" s="23" t="str">
        <f>IF(AND($F41&gt;=AM$8,$F41&lt;AM$8+7),IF($E41="Milestone","●",IF($E41="Decision","◆",IF($E41="KPI","■",""))),"")</f>
        <v/>
      </c>
      <c r="AN41" s="23" t="str">
        <f>IF(AND($F41&gt;=AN$8,$F41&lt;AN$8+7),IF($E41="Milestone","●",IF($E41="Decision","◆",IF($E41="KPI","■",""))),"")</f>
        <v/>
      </c>
      <c r="AO41" s="23" t="str">
        <f>IF(AND($F41&gt;=AO$8,$F41&lt;AO$8+7),IF($E41="Milestone","●",IF($E41="Decision","◆",IF($E41="KPI","■",""))),"")</f>
        <v/>
      </c>
      <c r="AP41" s="23" t="str">
        <f>IF(AND($F41&gt;=AP$8,$F41&lt;AP$8+7),IF($E41="Milestone","●",IF($E41="Decision","◆",IF($E41="KPI","■",""))),"")</f>
        <v/>
      </c>
      <c r="AQ41" s="23" t="str">
        <f>IF(AND($F41&gt;=AQ$8,$F41&lt;AQ$8+7),IF($E41="Milestone","●",IF($E41="Decision","◆",IF($E41="KPI","■",""))),"")</f>
        <v/>
      </c>
      <c r="AR41" s="23" t="str">
        <f>IF(AND($F41&gt;=AR$8,$F41&lt;AR$8+7),IF($E41="Milestone","●",IF($E41="Decision","◆",IF($E41="KPI","■",""))),"")</f>
        <v/>
      </c>
      <c r="AS41" s="23" t="str">
        <f>IF(AND($F41&gt;=AS$8,$F41&lt;AS$8+7),IF($E41="Milestone","●",IF($E41="Decision","◆",IF($E41="KPI","■",""))),"")</f>
        <v/>
      </c>
      <c r="AT41" s="23" t="str">
        <f>IF(AND($F41&gt;=AT$8,$F41&lt;AT$8+7),IF($E41="Milestone","●",IF($E41="Decision","◆",IF($E41="KPI","■",""))),"")</f>
        <v/>
      </c>
      <c r="AU41" s="22" t="str">
        <f>IF(AND($F41&gt;=AU$8,$F41&lt;AU$8+7),IF($E41="Milestone","●",IF($E41="Decision","◆",IF($E41="KPI","■",""))),"")</f>
        <v/>
      </c>
      <c r="AV41" s="23" t="str">
        <f>IF(AND($F41&gt;=AV$8,$F41&lt;AV$8+7),IF($E41="Milestone","●",IF($E41="Decision","◆",IF($E41="KPI","■",""))),"")</f>
        <v/>
      </c>
      <c r="AW41" s="23" t="str">
        <f>IF(AND($F41&gt;=AW$8,$F41&lt;AW$8+7),IF($E41="Milestone","●",IF($E41="Decision","◆",IF($E41="KPI","■",""))),"")</f>
        <v/>
      </c>
      <c r="AX41" s="23" t="str">
        <f>IF(AND($F41&gt;=AX$8,$F41&lt;AX$8+7),IF($E41="Milestone","●",IF($E41="Decision","◆",IF($E41="KPI","■",""))),"")</f>
        <v/>
      </c>
      <c r="AY41" s="23" t="str">
        <f>IF(AND($F41&gt;=AY$8,$F41&lt;AY$8+7),IF($E41="Milestone","●",IF($E41="Decision","◆",IF($E41="KPI","■",""))),"")</f>
        <v/>
      </c>
      <c r="AZ41" s="23" t="str">
        <f>IF(AND($F41&gt;=AZ$8,$F41&lt;AZ$8+7),IF($E41="Milestone","●",IF($E41="Decision","◆",IF($E41="KPI","■",""))),"")</f>
        <v/>
      </c>
      <c r="BA41" s="23" t="str">
        <f>IF(AND($F41&gt;=BA$8,$F41&lt;BA$8+7),IF($E41="Milestone","●",IF($E41="Decision","◆",IF($E41="KPI","■",""))),"")</f>
        <v/>
      </c>
      <c r="BB41" s="23" t="str">
        <f>IF(AND($F41&gt;=BB$8,$F41&lt;BB$8+7),IF($E41="Milestone","●",IF($E41="Decision","◆",IF($E41="KPI","■",""))),"")</f>
        <v/>
      </c>
      <c r="BC41" s="23" t="str">
        <f>IF(AND($F41&gt;=BC$8,$F41&lt;BC$8+7),IF($E41="Milestone","●",IF($E41="Decision","◆",IF($E41="KPI","■",""))),"")</f>
        <v/>
      </c>
      <c r="BD41" s="23" t="str">
        <f>IF(AND($F41&gt;=BD$8,$F41&lt;BD$8+7),IF($E41="Milestone","●",IF($E41="Decision","◆",IF($E41="KPI","■",""))),"")</f>
        <v/>
      </c>
      <c r="BE41" s="23" t="str">
        <f>IF(AND($F41&gt;=BE$8,$F41&lt;BE$8+7),IF($E41="Milestone","●",IF($E41="Decision","◆",IF($E41="KPI","■",""))),"")</f>
        <v/>
      </c>
      <c r="BF41" s="23" t="str">
        <f>IF(AND($F41&gt;=BF$8,$F41&lt;BF$8+7),IF($E41="Milestone","●",IF($E41="Decision","◆",IF($E41="KPI","■",""))),"")</f>
        <v/>
      </c>
      <c r="BG41" s="23" t="str">
        <f>IF(AND($F41&gt;=BG$8,$F41&lt;BG$8+7),IF($E41="Milestone","●",IF($E41="Decision","◆",IF($E41="KPI","■",""))),"")</f>
        <v/>
      </c>
      <c r="BH41" s="22" t="str">
        <f>IF(AND($F41&gt;=BH$8,$F41&lt;DATE(YEAR($D$4)+1,MONTH($D$4),DAY($D$4))),IF($E41="Milestone","●",IF($E41="Decision","◆",IF($E41="KPI","■",""))),"")</f>
        <v/>
      </c>
    </row>
    <row r="42" spans="2:63" ht="18" customHeight="1" x14ac:dyDescent="0.25">
      <c r="B42" s="13"/>
      <c r="C42" s="14"/>
      <c r="D42" s="15"/>
      <c r="E42" s="15"/>
      <c r="F42" s="24"/>
      <c r="G42" s="24"/>
      <c r="H42" s="13"/>
      <c r="I42" s="23" t="str">
        <f>IF(AND($F42&gt;=I$8,$F42&lt;I$8+7),IF($E42="Milestone","●",IF($E42="Decision","◆",IF($E42="KPI","■",""))),"")</f>
        <v/>
      </c>
      <c r="J42" s="23" t="str">
        <f>IF(AND($F42&gt;=J$8,$F42&lt;J$8+7),IF($E42="Milestone","●",IF($E42="Decision","◆",IF($E42="KPI","■",""))),"")</f>
        <v/>
      </c>
      <c r="K42" s="23" t="str">
        <f>IF(AND($F42&gt;=K$8,$F42&lt;K$8+7),IF($E42="Milestone","●",IF($E42="Decision","◆",IF($E42="KPI","■",""))),"")</f>
        <v/>
      </c>
      <c r="L42" s="23" t="str">
        <f>IF(AND($F42&gt;=L$8,$F42&lt;L$8+7),IF($E42="Milestone","●",IF($E42="Decision","◆",IF($E42="KPI","■",""))),"")</f>
        <v/>
      </c>
      <c r="M42" s="23" t="str">
        <f>IF(AND($F42&gt;=M$8,$F42&lt;M$8+7),IF($E42="Milestone","●",IF($E42="Decision","◆",IF($E42="KPI","■",""))),"")</f>
        <v/>
      </c>
      <c r="N42" s="23" t="str">
        <f>IF(AND($F42&gt;=N$8,$F42&lt;N$8+7),IF($E42="Milestone","●",IF($E42="Decision","◆",IF($E42="KPI","■",""))),"")</f>
        <v/>
      </c>
      <c r="O42" s="23" t="str">
        <f>IF(AND($F42&gt;=O$8,$F42&lt;O$8+7),IF($E42="Milestone","●",IF($E42="Decision","◆",IF($E42="KPI","■",""))),"")</f>
        <v/>
      </c>
      <c r="P42" s="23" t="str">
        <f>IF(AND($F42&gt;=P$8,$F42&lt;P$8+7),IF($E42="Milestone","●",IF($E42="Decision","◆",IF($E42="KPI","■",""))),"")</f>
        <v/>
      </c>
      <c r="Q42" s="23" t="str">
        <f>IF(AND($F42&gt;=Q$8,$F42&lt;Q$8+7),IF($E42="Milestone","●",IF($E42="Decision","◆",IF($E42="KPI","■",""))),"")</f>
        <v/>
      </c>
      <c r="R42" s="23" t="str">
        <f>IF(AND($F42&gt;=R$8,$F42&lt;R$8+7),IF($E42="Milestone","●",IF($E42="Decision","◆",IF($E42="KPI","■",""))),"")</f>
        <v/>
      </c>
      <c r="S42" s="23" t="str">
        <f>IF(AND($F42&gt;=S$8,$F42&lt;S$8+7),IF($E42="Milestone","●",IF($E42="Decision","◆",IF($E42="KPI","■",""))),"")</f>
        <v/>
      </c>
      <c r="T42" s="23" t="str">
        <f>IF(AND($F42&gt;=T$8,$F42&lt;T$8+7),IF($E42="Milestone","●",IF($E42="Decision","◆",IF($E42="KPI","■",""))),"")</f>
        <v/>
      </c>
      <c r="U42" s="22" t="str">
        <f>IF(AND($F42&gt;=U$8,$F42&lt;U$8+7),IF($E42="Milestone","●",IF($E42="Decision","◆",IF($E42="KPI","■",""))),"")</f>
        <v/>
      </c>
      <c r="V42" s="23" t="str">
        <f>IF(AND($F42&gt;=V$8,$F42&lt;V$8+7),IF($E42="Milestone","●",IF($E42="Decision","◆",IF($E42="KPI","■",""))),"")</f>
        <v/>
      </c>
      <c r="W42" s="23" t="str">
        <f>IF(AND($F42&gt;=W$8,$F42&lt;W$8+7),IF($E42="Milestone","●",IF($E42="Decision","◆",IF($E42="KPI","■",""))),"")</f>
        <v/>
      </c>
      <c r="X42" s="23" t="str">
        <f>IF(AND($F42&gt;=X$8,$F42&lt;X$8+7),IF($E42="Milestone","●",IF($E42="Decision","◆",IF($E42="KPI","■",""))),"")</f>
        <v/>
      </c>
      <c r="Y42" s="23" t="str">
        <f>IF(AND($F42&gt;=Y$8,$F42&lt;Y$8+7),IF($E42="Milestone","●",IF($E42="Decision","◆",IF($E42="KPI","■",""))),"")</f>
        <v/>
      </c>
      <c r="Z42" s="23" t="str">
        <f>IF(AND($F42&gt;=Z$8,$F42&lt;Z$8+7),IF($E42="Milestone","●",IF($E42="Decision","◆",IF($E42="KPI","■",""))),"")</f>
        <v/>
      </c>
      <c r="AA42" s="23" t="str">
        <f>IF(AND($F42&gt;=AA$8,$F42&lt;AA$8+7),IF($E42="Milestone","●",IF($E42="Decision","◆",IF($E42="KPI","■",""))),"")</f>
        <v/>
      </c>
      <c r="AB42" s="23" t="str">
        <f>IF(AND($F42&gt;=AB$8,$F42&lt;AB$8+7),IF($E42="Milestone","●",IF($E42="Decision","◆",IF($E42="KPI","■",""))),"")</f>
        <v/>
      </c>
      <c r="AC42" s="23" t="str">
        <f>IF(AND($F42&gt;=AC$8,$F42&lt;AC$8+7),IF($E42="Milestone","●",IF($E42="Decision","◆",IF($E42="KPI","■",""))),"")</f>
        <v/>
      </c>
      <c r="AD42" s="23" t="str">
        <f>IF(AND($F42&gt;=AD$8,$F42&lt;AD$8+7),IF($E42="Milestone","●",IF($E42="Decision","◆",IF($E42="KPI","■",""))),"")</f>
        <v/>
      </c>
      <c r="AE42" s="23" t="str">
        <f>IF(AND($F42&gt;=AE$8,$F42&lt;AE$8+7),IF($E42="Milestone","●",IF($E42="Decision","◆",IF($E42="KPI","■",""))),"")</f>
        <v/>
      </c>
      <c r="AF42" s="23" t="str">
        <f>IF(AND($F42&gt;=AF$8,$F42&lt;AF$8+7),IF($E42="Milestone","●",IF($E42="Decision","◆",IF($E42="KPI","■",""))),"")</f>
        <v/>
      </c>
      <c r="AG42" s="23" t="str">
        <f>IF(AND($F42&gt;=AG$8,$F42&lt;AG$8+7),IF($E42="Milestone","●",IF($E42="Decision","◆",IF($E42="KPI","■",""))),"")</f>
        <v/>
      </c>
      <c r="AH42" s="22" t="str">
        <f>IF(AND($F42&gt;=AH$8,$F42&lt;AH$8+7),IF($E42="Milestone","●",IF($E42="Decision","◆",IF($E42="KPI","■",""))),"")</f>
        <v/>
      </c>
      <c r="AI42" s="23" t="str">
        <f>IF(AND($F42&gt;=AI$8,$F42&lt;AI$8+7),IF($E42="Milestone","●",IF($E42="Decision","◆",IF($E42="KPI","■",""))),"")</f>
        <v/>
      </c>
      <c r="AJ42" s="23" t="str">
        <f>IF(AND($F42&gt;=AJ$8,$F42&lt;AJ$8+7),IF($E42="Milestone","●",IF($E42="Decision","◆",IF($E42="KPI","■",""))),"")</f>
        <v/>
      </c>
      <c r="AK42" s="23" t="str">
        <f>IF(AND($F42&gt;=AK$8,$F42&lt;AK$8+7),IF($E42="Milestone","●",IF($E42="Decision","◆",IF($E42="KPI","■",""))),"")</f>
        <v/>
      </c>
      <c r="AL42" s="23" t="str">
        <f>IF(AND($F42&gt;=AL$8,$F42&lt;AL$8+7),IF($E42="Milestone","●",IF($E42="Decision","◆",IF($E42="KPI","■",""))),"")</f>
        <v/>
      </c>
      <c r="AM42" s="23" t="str">
        <f>IF(AND($F42&gt;=AM$8,$F42&lt;AM$8+7),IF($E42="Milestone","●",IF($E42="Decision","◆",IF($E42="KPI","■",""))),"")</f>
        <v/>
      </c>
      <c r="AN42" s="23" t="str">
        <f>IF(AND($F42&gt;=AN$8,$F42&lt;AN$8+7),IF($E42="Milestone","●",IF($E42="Decision","◆",IF($E42="KPI","■",""))),"")</f>
        <v/>
      </c>
      <c r="AO42" s="23" t="str">
        <f>IF(AND($F42&gt;=AO$8,$F42&lt;AO$8+7),IF($E42="Milestone","●",IF($E42="Decision","◆",IF($E42="KPI","■",""))),"")</f>
        <v/>
      </c>
      <c r="AP42" s="23" t="str">
        <f>IF(AND($F42&gt;=AP$8,$F42&lt;AP$8+7),IF($E42="Milestone","●",IF($E42="Decision","◆",IF($E42="KPI","■",""))),"")</f>
        <v/>
      </c>
      <c r="AQ42" s="23" t="str">
        <f>IF(AND($F42&gt;=AQ$8,$F42&lt;AQ$8+7),IF($E42="Milestone","●",IF($E42="Decision","◆",IF($E42="KPI","■",""))),"")</f>
        <v/>
      </c>
      <c r="AR42" s="23" t="str">
        <f>IF(AND($F42&gt;=AR$8,$F42&lt;AR$8+7),IF($E42="Milestone","●",IF($E42="Decision","◆",IF($E42="KPI","■",""))),"")</f>
        <v/>
      </c>
      <c r="AS42" s="23" t="str">
        <f>IF(AND($F42&gt;=AS$8,$F42&lt;AS$8+7),IF($E42="Milestone","●",IF($E42="Decision","◆",IF($E42="KPI","■",""))),"")</f>
        <v/>
      </c>
      <c r="AT42" s="23" t="str">
        <f>IF(AND($F42&gt;=AT$8,$F42&lt;AT$8+7),IF($E42="Milestone","●",IF($E42="Decision","◆",IF($E42="KPI","■",""))),"")</f>
        <v/>
      </c>
      <c r="AU42" s="22" t="str">
        <f>IF(AND($F42&gt;=AU$8,$F42&lt;AU$8+7),IF($E42="Milestone","●",IF($E42="Decision","◆",IF($E42="KPI","■",""))),"")</f>
        <v/>
      </c>
      <c r="AV42" s="23" t="str">
        <f>IF(AND($F42&gt;=AV$8,$F42&lt;AV$8+7),IF($E42="Milestone","●",IF($E42="Decision","◆",IF($E42="KPI","■",""))),"")</f>
        <v/>
      </c>
      <c r="AW42" s="23" t="str">
        <f>IF(AND($F42&gt;=AW$8,$F42&lt;AW$8+7),IF($E42="Milestone","●",IF($E42="Decision","◆",IF($E42="KPI","■",""))),"")</f>
        <v/>
      </c>
      <c r="AX42" s="23" t="str">
        <f>IF(AND($F42&gt;=AX$8,$F42&lt;AX$8+7),IF($E42="Milestone","●",IF($E42="Decision","◆",IF($E42="KPI","■",""))),"")</f>
        <v/>
      </c>
      <c r="AY42" s="23" t="str">
        <f>IF(AND($F42&gt;=AY$8,$F42&lt;AY$8+7),IF($E42="Milestone","●",IF($E42="Decision","◆",IF($E42="KPI","■",""))),"")</f>
        <v/>
      </c>
      <c r="AZ42" s="23" t="str">
        <f>IF(AND($F42&gt;=AZ$8,$F42&lt;AZ$8+7),IF($E42="Milestone","●",IF($E42="Decision","◆",IF($E42="KPI","■",""))),"")</f>
        <v/>
      </c>
      <c r="BA42" s="23" t="str">
        <f>IF(AND($F42&gt;=BA$8,$F42&lt;BA$8+7),IF($E42="Milestone","●",IF($E42="Decision","◆",IF($E42="KPI","■",""))),"")</f>
        <v/>
      </c>
      <c r="BB42" s="23" t="str">
        <f>IF(AND($F42&gt;=BB$8,$F42&lt;BB$8+7),IF($E42="Milestone","●",IF($E42="Decision","◆",IF($E42="KPI","■",""))),"")</f>
        <v/>
      </c>
      <c r="BC42" s="23" t="str">
        <f>IF(AND($F42&gt;=BC$8,$F42&lt;BC$8+7),IF($E42="Milestone","●",IF($E42="Decision","◆",IF($E42="KPI","■",""))),"")</f>
        <v/>
      </c>
      <c r="BD42" s="23" t="str">
        <f>IF(AND($F42&gt;=BD$8,$F42&lt;BD$8+7),IF($E42="Milestone","●",IF($E42="Decision","◆",IF($E42="KPI","■",""))),"")</f>
        <v/>
      </c>
      <c r="BE42" s="23" t="str">
        <f>IF(AND($F42&gt;=BE$8,$F42&lt;BE$8+7),IF($E42="Milestone","●",IF($E42="Decision","◆",IF($E42="KPI","■",""))),"")</f>
        <v/>
      </c>
      <c r="BF42" s="23" t="str">
        <f>IF(AND($F42&gt;=BF$8,$F42&lt;BF$8+7),IF($E42="Milestone","●",IF($E42="Decision","◆",IF($E42="KPI","■",""))),"")</f>
        <v/>
      </c>
      <c r="BG42" s="23" t="str">
        <f>IF(AND($F42&gt;=BG$8,$F42&lt;BG$8+7),IF($E42="Milestone","●",IF($E42="Decision","◆",IF($E42="KPI","■",""))),"")</f>
        <v/>
      </c>
      <c r="BH42" s="22" t="str">
        <f>IF(AND($F42&gt;=BH$8,$F42&lt;DATE(YEAR($D$4)+1,MONTH($D$4),DAY($D$4))),IF($E42="Milestone","●",IF($E42="Decision","◆",IF($E42="KPI","■",""))),"")</f>
        <v/>
      </c>
    </row>
    <row r="43" spans="2:63" ht="6.75" customHeight="1" x14ac:dyDescent="0.25">
      <c r="U43" s="20"/>
      <c r="AH43" s="20"/>
      <c r="AU43" s="20"/>
      <c r="BH43" s="20"/>
    </row>
    <row r="44" spans="2:63" ht="18" customHeight="1" x14ac:dyDescent="0.25">
      <c r="S44" s="21" t="s">
        <v>52</v>
      </c>
      <c r="T44" s="21"/>
      <c r="U44" s="21"/>
      <c r="V44" s="21"/>
      <c r="W44" s="21"/>
      <c r="X44" s="21"/>
      <c r="AF44" s="21" t="s">
        <v>51</v>
      </c>
      <c r="AG44" s="21"/>
      <c r="AH44" s="21"/>
      <c r="AI44" s="21"/>
      <c r="AJ44" s="21"/>
      <c r="AK44" s="21"/>
      <c r="AS44" s="21" t="s">
        <v>50</v>
      </c>
      <c r="AT44" s="21"/>
      <c r="AU44" s="21"/>
      <c r="AV44" s="21"/>
      <c r="AW44" s="21"/>
      <c r="AX44" s="21"/>
      <c r="BF44" s="21" t="s">
        <v>49</v>
      </c>
      <c r="BG44" s="21"/>
      <c r="BH44" s="21"/>
      <c r="BI44" s="21"/>
      <c r="BJ44" s="21"/>
      <c r="BK44" s="21"/>
    </row>
  </sheetData>
  <mergeCells count="12">
    <mergeCell ref="I6:U6"/>
    <mergeCell ref="V6:AH6"/>
    <mergeCell ref="AI6:AU6"/>
    <mergeCell ref="AV6:BH6"/>
    <mergeCell ref="F10:G10"/>
    <mergeCell ref="AS44:AX44"/>
    <mergeCell ref="BF44:BK44"/>
    <mergeCell ref="F16:G16"/>
    <mergeCell ref="F25:G25"/>
    <mergeCell ref="F36:G36"/>
    <mergeCell ref="S44:X44"/>
    <mergeCell ref="AF44:AK44"/>
  </mergeCells>
  <conditionalFormatting sqref="I10:BH42">
    <cfRule type="expression" dxfId="10" priority="1">
      <formula>AND($E10="Objective",I$8+3&gt;=$F10,I$8+3&lt;=$G10)</formula>
    </cfRule>
    <cfRule type="expression" dxfId="9" priority="2">
      <formula>AND($E10="Initiative",I$8+3&gt;=$F10,I$8+3&lt;=$G10)</formula>
    </cfRule>
    <cfRule type="expression" dxfId="8" priority="3">
      <formula>AND($E10="Project",I$8+3&gt;=$F10,I$8+3&lt;=$G10)</formula>
    </cfRule>
    <cfRule type="expression" dxfId="7" priority="4">
      <formula>$E10="Decision"</formula>
    </cfRule>
  </conditionalFormatting>
  <dataValidations count="1">
    <dataValidation type="list" allowBlank="1" showErrorMessage="1" errorTitle="Type" error="Choose a type from the list." sqref="E11:E14 E17:E23 E26:E34 E37:E42" xr:uid="{00000000-0002-0000-0000-000000000000}">
      <formula1>"Objective,Initiative,Project,Milestone,Decision,KPI"</formula1>
      <formula2>0</formula2>
    </dataValidation>
  </dataValidations>
  <printOptions horizontalCentered="1"/>
  <pageMargins left="0.75" right="0.75" top="1" bottom="1" header="0.511811023622047" footer="0.511811023622047"/>
  <pageSetup paperSize="8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49D2-87E1-445A-A75A-384CBCA4FB7A}">
  <sheetPr>
    <pageSetUpPr fitToPage="1"/>
  </sheetPr>
  <dimension ref="B1:BH39"/>
  <sheetViews>
    <sheetView showGridLines="0" tabSelected="1" zoomScale="85" zoomScaleNormal="85"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BO28" sqref="BO28"/>
    </sheetView>
  </sheetViews>
  <sheetFormatPr baseColWidth="10" defaultColWidth="8.7109375" defaultRowHeight="15" x14ac:dyDescent="0.25"/>
  <cols>
    <col min="1" max="1" width="2" customWidth="1"/>
    <col min="2" max="2" width="15" customWidth="1"/>
    <col min="3" max="3" width="7" customWidth="1"/>
    <col min="4" max="4" width="30" customWidth="1"/>
    <col min="5" max="5" width="11" customWidth="1"/>
    <col min="6" max="7" width="13.42578125" customWidth="1"/>
    <col min="8" max="8" width="1.5703125" customWidth="1"/>
    <col min="9" max="60" width="2.5703125" customWidth="1"/>
  </cols>
  <sheetData>
    <row r="1" spans="2:60" ht="9.75" customHeight="1" x14ac:dyDescent="0.25"/>
    <row r="2" spans="2:60" ht="36" customHeight="1" x14ac:dyDescent="0.25">
      <c r="B2" s="3" t="s">
        <v>164</v>
      </c>
    </row>
    <row r="3" spans="2:60" x14ac:dyDescent="0.25">
      <c r="B3" s="4" t="s">
        <v>163</v>
      </c>
    </row>
    <row r="4" spans="2:60" ht="19.5" customHeight="1" x14ac:dyDescent="0.25">
      <c r="B4" s="5" t="s">
        <v>162</v>
      </c>
      <c r="D4" s="6">
        <v>46388</v>
      </c>
    </row>
    <row r="5" spans="2:60" ht="9.75" customHeight="1" x14ac:dyDescent="0.25"/>
    <row r="6" spans="2:60" ht="21.75" customHeight="1" x14ac:dyDescent="0.25">
      <c r="B6" s="5" t="s">
        <v>161</v>
      </c>
      <c r="C6" s="5" t="s">
        <v>4</v>
      </c>
      <c r="D6" s="5" t="s">
        <v>160</v>
      </c>
      <c r="E6" s="5" t="s">
        <v>6</v>
      </c>
      <c r="F6" s="5" t="s">
        <v>7</v>
      </c>
      <c r="G6" s="5" t="s">
        <v>8</v>
      </c>
      <c r="I6" s="29" t="s">
        <v>91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 t="s">
        <v>90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 t="s">
        <v>89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 t="s">
        <v>88</v>
      </c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2:60" ht="12.75" customHeight="1" x14ac:dyDescent="0.25">
      <c r="I7" s="28" t="str">
        <f>IF(OR(I$8=$D$4,DAY(I$8)&lt;=7),CHOOSE(MONTH(I$8),"Jan","Feb","Mar","Apr","May","Jun","Jul","Aug","Sep","Oct","Nov","Dec"),"")</f>
        <v>Jan</v>
      </c>
      <c r="J7" s="28" t="str">
        <f>IF(OR(J$8=$D$4,DAY(J$8)&lt;=7),CHOOSE(MONTH(J$8),"Jan","Feb","Mar","Apr","May","Jun","Jul","Aug","Sep","Oct","Nov","Dec"),"")</f>
        <v/>
      </c>
      <c r="K7" s="28" t="str">
        <f>IF(OR(K$8=$D$4,DAY(K$8)&lt;=7),CHOOSE(MONTH(K$8),"Jan","Feb","Mar","Apr","May","Jun","Jul","Aug","Sep","Oct","Nov","Dec"),"")</f>
        <v/>
      </c>
      <c r="L7" s="28" t="str">
        <f>IF(OR(L$8=$D$4,DAY(L$8)&lt;=7),CHOOSE(MONTH(L$8),"Jan","Feb","Mar","Apr","May","Jun","Jul","Aug","Sep","Oct","Nov","Dec"),"")</f>
        <v/>
      </c>
      <c r="M7" s="28" t="str">
        <f>IF(OR(M$8=$D$4,DAY(M$8)&lt;=7),CHOOSE(MONTH(M$8),"Jan","Feb","Mar","Apr","May","Jun","Jul","Aug","Sep","Oct","Nov","Dec"),"")</f>
        <v/>
      </c>
      <c r="N7" s="28" t="str">
        <f>IF(OR(N$8=$D$4,DAY(N$8)&lt;=7),CHOOSE(MONTH(N$8),"Jan","Feb","Mar","Apr","May","Jun","Jul","Aug","Sep","Oct","Nov","Dec"),"")</f>
        <v>Feb</v>
      </c>
      <c r="O7" s="28" t="str">
        <f>IF(OR(O$8=$D$4,DAY(O$8)&lt;=7),CHOOSE(MONTH(O$8),"Jan","Feb","Mar","Apr","May","Jun","Jul","Aug","Sep","Oct","Nov","Dec"),"")</f>
        <v/>
      </c>
      <c r="P7" s="28" t="str">
        <f>IF(OR(P$8=$D$4,DAY(P$8)&lt;=7),CHOOSE(MONTH(P$8),"Jan","Feb","Mar","Apr","May","Jun","Jul","Aug","Sep","Oct","Nov","Dec"),"")</f>
        <v/>
      </c>
      <c r="Q7" s="28" t="str">
        <f>IF(OR(Q$8=$D$4,DAY(Q$8)&lt;=7),CHOOSE(MONTH(Q$8),"Jan","Feb","Mar","Apr","May","Jun","Jul","Aug","Sep","Oct","Nov","Dec"),"")</f>
        <v/>
      </c>
      <c r="R7" s="28" t="str">
        <f>IF(OR(R$8=$D$4,DAY(R$8)&lt;=7),CHOOSE(MONTH(R$8),"Jan","Feb","Mar","Apr","May","Jun","Jul","Aug","Sep","Oct","Nov","Dec"),"")</f>
        <v>Mar</v>
      </c>
      <c r="S7" s="28" t="str">
        <f>IF(OR(S$8=$D$4,DAY(S$8)&lt;=7),CHOOSE(MONTH(S$8),"Jan","Feb","Mar","Apr","May","Jun","Jul","Aug","Sep","Oct","Nov","Dec"),"")</f>
        <v/>
      </c>
      <c r="T7" s="28" t="str">
        <f>IF(OR(T$8=$D$4,DAY(T$8)&lt;=7),CHOOSE(MONTH(T$8),"Jan","Feb","Mar","Apr","May","Jun","Jul","Aug","Sep","Oct","Nov","Dec"),"")</f>
        <v/>
      </c>
      <c r="U7" s="28" t="str">
        <f>IF(OR(U$8=$D$4,DAY(U$8)&lt;=7),CHOOSE(MONTH(U$8),"Jan","Feb","Mar","Apr","May","Jun","Jul","Aug","Sep","Oct","Nov","Dec"),"")</f>
        <v/>
      </c>
      <c r="V7" s="28" t="str">
        <f>IF(OR(V$8=$D$4,DAY(V$8)&lt;=7),CHOOSE(MONTH(V$8),"Jan","Feb","Mar","Apr","May","Jun","Jul","Aug","Sep","Oct","Nov","Dec"),"")</f>
        <v>Apr</v>
      </c>
      <c r="W7" s="28" t="str">
        <f>IF(OR(W$8=$D$4,DAY(W$8)&lt;=7),CHOOSE(MONTH(W$8),"Jan","Feb","Mar","Apr","May","Jun","Jul","Aug","Sep","Oct","Nov","Dec"),"")</f>
        <v/>
      </c>
      <c r="X7" s="28" t="str">
        <f>IF(OR(X$8=$D$4,DAY(X$8)&lt;=7),CHOOSE(MONTH(X$8),"Jan","Feb","Mar","Apr","May","Jun","Jul","Aug","Sep","Oct","Nov","Dec"),"")</f>
        <v/>
      </c>
      <c r="Y7" s="28" t="str">
        <f>IF(OR(Y$8=$D$4,DAY(Y$8)&lt;=7),CHOOSE(MONTH(Y$8),"Jan","Feb","Mar","Apr","May","Jun","Jul","Aug","Sep","Oct","Nov","Dec"),"")</f>
        <v/>
      </c>
      <c r="Z7" s="28" t="str">
        <f>IF(OR(Z$8=$D$4,DAY(Z$8)&lt;=7),CHOOSE(MONTH(Z$8),"Jan","Feb","Mar","Apr","May","Jun","Jul","Aug","Sep","Oct","Nov","Dec"),"")</f>
        <v/>
      </c>
      <c r="AA7" s="28" t="str">
        <f>IF(OR(AA$8=$D$4,DAY(AA$8)&lt;=7),CHOOSE(MONTH(AA$8),"Jan","Feb","Mar","Apr","May","Jun","Jul","Aug","Sep","Oct","Nov","Dec"),"")</f>
        <v>May</v>
      </c>
      <c r="AB7" s="28" t="str">
        <f>IF(OR(AB$8=$D$4,DAY(AB$8)&lt;=7),CHOOSE(MONTH(AB$8),"Jan","Feb","Mar","Apr","May","Jun","Jul","Aug","Sep","Oct","Nov","Dec"),"")</f>
        <v/>
      </c>
      <c r="AC7" s="28" t="str">
        <f>IF(OR(AC$8=$D$4,DAY(AC$8)&lt;=7),CHOOSE(MONTH(AC$8),"Jan","Feb","Mar","Apr","May","Jun","Jul","Aug","Sep","Oct","Nov","Dec"),"")</f>
        <v/>
      </c>
      <c r="AD7" s="28" t="str">
        <f>IF(OR(AD$8=$D$4,DAY(AD$8)&lt;=7),CHOOSE(MONTH(AD$8),"Jan","Feb","Mar","Apr","May","Jun","Jul","Aug","Sep","Oct","Nov","Dec"),"")</f>
        <v/>
      </c>
      <c r="AE7" s="28" t="str">
        <f>IF(OR(AE$8=$D$4,DAY(AE$8)&lt;=7),CHOOSE(MONTH(AE$8),"Jan","Feb","Mar","Apr","May","Jun","Jul","Aug","Sep","Oct","Nov","Dec"),"")</f>
        <v>Jun</v>
      </c>
      <c r="AF7" s="28" t="str">
        <f>IF(OR(AF$8=$D$4,DAY(AF$8)&lt;=7),CHOOSE(MONTH(AF$8),"Jan","Feb","Mar","Apr","May","Jun","Jul","Aug","Sep","Oct","Nov","Dec"),"")</f>
        <v/>
      </c>
      <c r="AG7" s="28" t="str">
        <f>IF(OR(AG$8=$D$4,DAY(AG$8)&lt;=7),CHOOSE(MONTH(AG$8),"Jan","Feb","Mar","Apr","May","Jun","Jul","Aug","Sep","Oct","Nov","Dec"),"")</f>
        <v/>
      </c>
      <c r="AH7" s="28" t="str">
        <f>IF(OR(AH$8=$D$4,DAY(AH$8)&lt;=7),CHOOSE(MONTH(AH$8),"Jan","Feb","Mar","Apr","May","Jun","Jul","Aug","Sep","Oct","Nov","Dec"),"")</f>
        <v/>
      </c>
      <c r="AI7" s="28" t="str">
        <f>IF(OR(AI$8=$D$4,DAY(AI$8)&lt;=7),CHOOSE(MONTH(AI$8),"Jan","Feb","Mar","Apr","May","Jun","Jul","Aug","Sep","Oct","Nov","Dec"),"")</f>
        <v>Jul</v>
      </c>
      <c r="AJ7" s="28" t="str">
        <f>IF(OR(AJ$8=$D$4,DAY(AJ$8)&lt;=7),CHOOSE(MONTH(AJ$8),"Jan","Feb","Mar","Apr","May","Jun","Jul","Aug","Sep","Oct","Nov","Dec"),"")</f>
        <v/>
      </c>
      <c r="AK7" s="28" t="str">
        <f>IF(OR(AK$8=$D$4,DAY(AK$8)&lt;=7),CHOOSE(MONTH(AK$8),"Jan","Feb","Mar","Apr","May","Jun","Jul","Aug","Sep","Oct","Nov","Dec"),"")</f>
        <v/>
      </c>
      <c r="AL7" s="28" t="str">
        <f>IF(OR(AL$8=$D$4,DAY(AL$8)&lt;=7),CHOOSE(MONTH(AL$8),"Jan","Feb","Mar","Apr","May","Jun","Jul","Aug","Sep","Oct","Nov","Dec"),"")</f>
        <v/>
      </c>
      <c r="AM7" s="28" t="str">
        <f>IF(OR(AM$8=$D$4,DAY(AM$8)&lt;=7),CHOOSE(MONTH(AM$8),"Jan","Feb","Mar","Apr","May","Jun","Jul","Aug","Sep","Oct","Nov","Dec"),"")</f>
        <v/>
      </c>
      <c r="AN7" s="28" t="str">
        <f>IF(OR(AN$8=$D$4,DAY(AN$8)&lt;=7),CHOOSE(MONTH(AN$8),"Jan","Feb","Mar","Apr","May","Jun","Jul","Aug","Sep","Oct","Nov","Dec"),"")</f>
        <v>Aug</v>
      </c>
      <c r="AO7" s="28" t="str">
        <f>IF(OR(AO$8=$D$4,DAY(AO$8)&lt;=7),CHOOSE(MONTH(AO$8),"Jan","Feb","Mar","Apr","May","Jun","Jul","Aug","Sep","Oct","Nov","Dec"),"")</f>
        <v/>
      </c>
      <c r="AP7" s="28" t="str">
        <f>IF(OR(AP$8=$D$4,DAY(AP$8)&lt;=7),CHOOSE(MONTH(AP$8),"Jan","Feb","Mar","Apr","May","Jun","Jul","Aug","Sep","Oct","Nov","Dec"),"")</f>
        <v/>
      </c>
      <c r="AQ7" s="28" t="str">
        <f>IF(OR(AQ$8=$D$4,DAY(AQ$8)&lt;=7),CHOOSE(MONTH(AQ$8),"Jan","Feb","Mar","Apr","May","Jun","Jul","Aug","Sep","Oct","Nov","Dec"),"")</f>
        <v/>
      </c>
      <c r="AR7" s="28" t="str">
        <f>IF(OR(AR$8=$D$4,DAY(AR$8)&lt;=7),CHOOSE(MONTH(AR$8),"Jan","Feb","Mar","Apr","May","Jun","Jul","Aug","Sep","Oct","Nov","Dec"),"")</f>
        <v>Sep</v>
      </c>
      <c r="AS7" s="28" t="str">
        <f>IF(OR(AS$8=$D$4,DAY(AS$8)&lt;=7),CHOOSE(MONTH(AS$8),"Jan","Feb","Mar","Apr","May","Jun","Jul","Aug","Sep","Oct","Nov","Dec"),"")</f>
        <v/>
      </c>
      <c r="AT7" s="28" t="str">
        <f>IF(OR(AT$8=$D$4,DAY(AT$8)&lt;=7),CHOOSE(MONTH(AT$8),"Jan","Feb","Mar","Apr","May","Jun","Jul","Aug","Sep","Oct","Nov","Dec"),"")</f>
        <v/>
      </c>
      <c r="AU7" s="28" t="str">
        <f>IF(OR(AU$8=$D$4,DAY(AU$8)&lt;=7),CHOOSE(MONTH(AU$8),"Jan","Feb","Mar","Apr","May","Jun","Jul","Aug","Sep","Oct","Nov","Dec"),"")</f>
        <v/>
      </c>
      <c r="AV7" s="28" t="str">
        <f>IF(OR(AV$8=$D$4,DAY(AV$8)&lt;=7),CHOOSE(MONTH(AV$8),"Jan","Feb","Mar","Apr","May","Jun","Jul","Aug","Sep","Oct","Nov","Dec"),"")</f>
        <v>Oct</v>
      </c>
      <c r="AW7" s="28" t="str">
        <f>IF(OR(AW$8=$D$4,DAY(AW$8)&lt;=7),CHOOSE(MONTH(AW$8),"Jan","Feb","Mar","Apr","May","Jun","Jul","Aug","Sep","Oct","Nov","Dec"),"")</f>
        <v/>
      </c>
      <c r="AX7" s="28" t="str">
        <f>IF(OR(AX$8=$D$4,DAY(AX$8)&lt;=7),CHOOSE(MONTH(AX$8),"Jan","Feb","Mar","Apr","May","Jun","Jul","Aug","Sep","Oct","Nov","Dec"),"")</f>
        <v/>
      </c>
      <c r="AY7" s="28" t="str">
        <f>IF(OR(AY$8=$D$4,DAY(AY$8)&lt;=7),CHOOSE(MONTH(AY$8),"Jan","Feb","Mar","Apr","May","Jun","Jul","Aug","Sep","Oct","Nov","Dec"),"")</f>
        <v/>
      </c>
      <c r="AZ7" s="28" t="str">
        <f>IF(OR(AZ$8=$D$4,DAY(AZ$8)&lt;=7),CHOOSE(MONTH(AZ$8),"Jan","Feb","Mar","Apr","May","Jun","Jul","Aug","Sep","Oct","Nov","Dec"),"")</f>
        <v/>
      </c>
      <c r="BA7" s="28" t="str">
        <f>IF(OR(BA$8=$D$4,DAY(BA$8)&lt;=7),CHOOSE(MONTH(BA$8),"Jan","Feb","Mar","Apr","May","Jun","Jul","Aug","Sep","Oct","Nov","Dec"),"")</f>
        <v>Nov</v>
      </c>
      <c r="BB7" s="28" t="str">
        <f>IF(OR(BB$8=$D$4,DAY(BB$8)&lt;=7),CHOOSE(MONTH(BB$8),"Jan","Feb","Mar","Apr","May","Jun","Jul","Aug","Sep","Oct","Nov","Dec"),"")</f>
        <v/>
      </c>
      <c r="BC7" s="28" t="str">
        <f>IF(OR(BC$8=$D$4,DAY(BC$8)&lt;=7),CHOOSE(MONTH(BC$8),"Jan","Feb","Mar","Apr","May","Jun","Jul","Aug","Sep","Oct","Nov","Dec"),"")</f>
        <v/>
      </c>
      <c r="BD7" s="28" t="str">
        <f>IF(OR(BD$8=$D$4,DAY(BD$8)&lt;=7),CHOOSE(MONTH(BD$8),"Jan","Feb","Mar","Apr","May","Jun","Jul","Aug","Sep","Oct","Nov","Dec"),"")</f>
        <v/>
      </c>
      <c r="BE7" s="28" t="str">
        <f>IF(OR(BE$8=$D$4,DAY(BE$8)&lt;=7),CHOOSE(MONTH(BE$8),"Jan","Feb","Mar","Apr","May","Jun","Jul","Aug","Sep","Oct","Nov","Dec"),"")</f>
        <v>Dec</v>
      </c>
      <c r="BF7" s="28" t="str">
        <f>IF(OR(BF$8=$D$4,DAY(BF$8)&lt;=7),CHOOSE(MONTH(BF$8),"Jan","Feb","Mar","Apr","May","Jun","Jul","Aug","Sep","Oct","Nov","Dec"),"")</f>
        <v/>
      </c>
      <c r="BG7" s="28" t="str">
        <f>IF(OR(BG$8=$D$4,DAY(BG$8)&lt;=7),CHOOSE(MONTH(BG$8),"Jan","Feb","Mar","Apr","May","Jun","Jul","Aug","Sep","Oct","Nov","Dec"),"")</f>
        <v/>
      </c>
      <c r="BH7" s="28" t="str">
        <f>IF(OR(BH$8=$D$4,DAY(BH$8)&lt;=7),CHOOSE(MONTH(BH$8),"Jan","Feb","Mar","Apr","May","Jun","Jul","Aug","Sep","Oct","Nov","Dec"),"")</f>
        <v/>
      </c>
    </row>
    <row r="8" spans="2:60" hidden="1" x14ac:dyDescent="0.25">
      <c r="I8" s="26">
        <f>$D$4</f>
        <v>46388</v>
      </c>
      <c r="J8" s="26">
        <f>I8+7</f>
        <v>46395</v>
      </c>
      <c r="K8" s="26">
        <f>J8+7</f>
        <v>46402</v>
      </c>
      <c r="L8" s="26">
        <f>K8+7</f>
        <v>46409</v>
      </c>
      <c r="M8" s="26">
        <f>L8+7</f>
        <v>46416</v>
      </c>
      <c r="N8" s="26">
        <f>M8+7</f>
        <v>46423</v>
      </c>
      <c r="O8" s="26">
        <f>N8+7</f>
        <v>46430</v>
      </c>
      <c r="P8" s="26">
        <f>O8+7</f>
        <v>46437</v>
      </c>
      <c r="Q8" s="26">
        <f>P8+7</f>
        <v>46444</v>
      </c>
      <c r="R8" s="26">
        <f>Q8+7</f>
        <v>46451</v>
      </c>
      <c r="S8" s="26">
        <f>R8+7</f>
        <v>46458</v>
      </c>
      <c r="T8" s="26">
        <f>S8+7</f>
        <v>46465</v>
      </c>
      <c r="U8" s="26">
        <f>T8+7</f>
        <v>46472</v>
      </c>
      <c r="V8" s="26">
        <f>U8+7</f>
        <v>46479</v>
      </c>
      <c r="W8" s="26">
        <f>V8+7</f>
        <v>46486</v>
      </c>
      <c r="X8" s="26">
        <f>W8+7</f>
        <v>46493</v>
      </c>
      <c r="Y8" s="26">
        <f>X8+7</f>
        <v>46500</v>
      </c>
      <c r="Z8" s="26">
        <f>Y8+7</f>
        <v>46507</v>
      </c>
      <c r="AA8" s="26">
        <f>Z8+7</f>
        <v>46514</v>
      </c>
      <c r="AB8" s="26">
        <f>AA8+7</f>
        <v>46521</v>
      </c>
      <c r="AC8" s="26">
        <f>AB8+7</f>
        <v>46528</v>
      </c>
      <c r="AD8" s="26">
        <f>AC8+7</f>
        <v>46535</v>
      </c>
      <c r="AE8" s="26">
        <f>AD8+7</f>
        <v>46542</v>
      </c>
      <c r="AF8" s="26">
        <f>AE8+7</f>
        <v>46549</v>
      </c>
      <c r="AG8" s="26">
        <f>AF8+7</f>
        <v>46556</v>
      </c>
      <c r="AH8" s="26">
        <f>AG8+7</f>
        <v>46563</v>
      </c>
      <c r="AI8" s="26">
        <f>AH8+7</f>
        <v>46570</v>
      </c>
      <c r="AJ8" s="26">
        <f>AI8+7</f>
        <v>46577</v>
      </c>
      <c r="AK8" s="26">
        <f>AJ8+7</f>
        <v>46584</v>
      </c>
      <c r="AL8" s="26">
        <f>AK8+7</f>
        <v>46591</v>
      </c>
      <c r="AM8" s="26">
        <f>AL8+7</f>
        <v>46598</v>
      </c>
      <c r="AN8" s="26">
        <f>AM8+7</f>
        <v>46605</v>
      </c>
      <c r="AO8" s="26">
        <f>AN8+7</f>
        <v>46612</v>
      </c>
      <c r="AP8" s="26">
        <f>AO8+7</f>
        <v>46619</v>
      </c>
      <c r="AQ8" s="26">
        <f>AP8+7</f>
        <v>46626</v>
      </c>
      <c r="AR8" s="26">
        <f>AQ8+7</f>
        <v>46633</v>
      </c>
      <c r="AS8" s="26">
        <f>AR8+7</f>
        <v>46640</v>
      </c>
      <c r="AT8" s="26">
        <f>AS8+7</f>
        <v>46647</v>
      </c>
      <c r="AU8" s="26">
        <f>AT8+7</f>
        <v>46654</v>
      </c>
      <c r="AV8" s="26">
        <f>AU8+7</f>
        <v>46661</v>
      </c>
      <c r="AW8" s="26">
        <f>AV8+7</f>
        <v>46668</v>
      </c>
      <c r="AX8" s="26">
        <f>AW8+7</f>
        <v>46675</v>
      </c>
      <c r="AY8" s="26">
        <f>AX8+7</f>
        <v>46682</v>
      </c>
      <c r="AZ8" s="26">
        <f>AY8+7</f>
        <v>46689</v>
      </c>
      <c r="BA8" s="26">
        <f>AZ8+7</f>
        <v>46696</v>
      </c>
      <c r="BB8" s="26">
        <f>BA8+7</f>
        <v>46703</v>
      </c>
      <c r="BC8" s="26">
        <f>BB8+7</f>
        <v>46710</v>
      </c>
      <c r="BD8" s="26">
        <f>BC8+7</f>
        <v>46717</v>
      </c>
      <c r="BE8" s="26">
        <f>BD8+7</f>
        <v>46724</v>
      </c>
      <c r="BF8" s="26">
        <f>BE8+7</f>
        <v>46731</v>
      </c>
      <c r="BG8" s="26">
        <f>BF8+7</f>
        <v>46738</v>
      </c>
      <c r="BH8" s="26">
        <f>BG8+7</f>
        <v>46745</v>
      </c>
    </row>
    <row r="9" spans="2:60" ht="6" customHeight="1" x14ac:dyDescent="0.25"/>
    <row r="10" spans="2:60" ht="24" customHeight="1" x14ac:dyDescent="0.25">
      <c r="B10" s="9" t="s">
        <v>159</v>
      </c>
      <c r="C10" s="10" t="s">
        <v>12</v>
      </c>
      <c r="D10" s="12"/>
      <c r="E10" s="10" t="s">
        <v>13</v>
      </c>
      <c r="F10" s="1"/>
      <c r="G10" s="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</row>
    <row r="11" spans="2:60" ht="18" customHeight="1" x14ac:dyDescent="0.25">
      <c r="B11" s="13"/>
      <c r="C11" s="14" t="s">
        <v>61</v>
      </c>
      <c r="D11" s="15" t="s">
        <v>158</v>
      </c>
      <c r="E11" s="15" t="s">
        <v>34</v>
      </c>
      <c r="F11" s="24">
        <v>46391</v>
      </c>
      <c r="G11" s="24">
        <v>46430</v>
      </c>
      <c r="H11" s="13"/>
      <c r="I11" s="23" t="str">
        <f>IF(AND($F11&gt;=I$8,$F11&lt;I$8+7),IF(OR($E11="Milestone",$E11="Gate"),"●",IF($E11="Decision","◆","")),"")</f>
        <v/>
      </c>
      <c r="J11" s="23" t="str">
        <f>IF(AND($F11&gt;=J$8,$F11&lt;J$8+7),IF(OR($E11="Milestone",$E11="Gate"),"●",IF($E11="Decision","◆","")),"")</f>
        <v/>
      </c>
      <c r="K11" s="23" t="str">
        <f>IF(AND($F11&gt;=K$8,$F11&lt;K$8+7),IF(OR($E11="Milestone",$E11="Gate"),"●",IF($E11="Decision","◆","")),"")</f>
        <v/>
      </c>
      <c r="L11" s="23" t="str">
        <f>IF(AND($F11&gt;=L$8,$F11&lt;L$8+7),IF(OR($E11="Milestone",$E11="Gate"),"●",IF($E11="Decision","◆","")),"")</f>
        <v/>
      </c>
      <c r="M11" s="23" t="str">
        <f>IF(AND($F11&gt;=M$8,$F11&lt;M$8+7),IF(OR($E11="Milestone",$E11="Gate"),"●",IF($E11="Decision","◆","")),"")</f>
        <v/>
      </c>
      <c r="N11" s="23" t="str">
        <f>IF(AND($F11&gt;=N$8,$F11&lt;N$8+7),IF(OR($E11="Milestone",$E11="Gate"),"●",IF($E11="Decision","◆","")),"")</f>
        <v/>
      </c>
      <c r="O11" s="23" t="str">
        <f>IF(AND($F11&gt;=O$8,$F11&lt;O$8+7),IF(OR($E11="Milestone",$E11="Gate"),"●",IF($E11="Decision","◆","")),"")</f>
        <v/>
      </c>
      <c r="P11" s="23" t="str">
        <f>IF(AND($F11&gt;=P$8,$F11&lt;P$8+7),IF(OR($E11="Milestone",$E11="Gate"),"●",IF($E11="Decision","◆","")),"")</f>
        <v/>
      </c>
      <c r="Q11" s="23" t="str">
        <f>IF(AND($F11&gt;=Q$8,$F11&lt;Q$8+7),IF(OR($E11="Milestone",$E11="Gate"),"●",IF($E11="Decision","◆","")),"")</f>
        <v/>
      </c>
      <c r="R11" s="23" t="str">
        <f>IF(AND($F11&gt;=R$8,$F11&lt;R$8+7),IF(OR($E11="Milestone",$E11="Gate"),"●",IF($E11="Decision","◆","")),"")</f>
        <v/>
      </c>
      <c r="S11" s="23" t="str">
        <f>IF(AND($F11&gt;=S$8,$F11&lt;S$8+7),IF(OR($E11="Milestone",$E11="Gate"),"●",IF($E11="Decision","◆","")),"")</f>
        <v/>
      </c>
      <c r="T11" s="23" t="str">
        <f>IF(AND($F11&gt;=T$8,$F11&lt;T$8+7),IF(OR($E11="Milestone",$E11="Gate"),"●",IF($E11="Decision","◆","")),"")</f>
        <v/>
      </c>
      <c r="U11" s="23" t="str">
        <f>IF(AND($F11&gt;=U$8,$F11&lt;U$8+7),IF(OR($E11="Milestone",$E11="Gate"),"●",IF($E11="Decision","◆","")),"")</f>
        <v/>
      </c>
      <c r="V11" s="23" t="str">
        <f>IF(AND($F11&gt;=V$8,$F11&lt;V$8+7),IF(OR($E11="Milestone",$E11="Gate"),"●",IF($E11="Decision","◆","")),"")</f>
        <v/>
      </c>
      <c r="W11" s="23" t="str">
        <f>IF(AND($F11&gt;=W$8,$F11&lt;W$8+7),IF(OR($E11="Milestone",$E11="Gate"),"●",IF($E11="Decision","◆","")),"")</f>
        <v/>
      </c>
      <c r="X11" s="23" t="str">
        <f>IF(AND($F11&gt;=X$8,$F11&lt;X$8+7),IF(OR($E11="Milestone",$E11="Gate"),"●",IF($E11="Decision","◆","")),"")</f>
        <v/>
      </c>
      <c r="Y11" s="23" t="str">
        <f>IF(AND($F11&gt;=Y$8,$F11&lt;Y$8+7),IF(OR($E11="Milestone",$E11="Gate"),"●",IF($E11="Decision","◆","")),"")</f>
        <v/>
      </c>
      <c r="Z11" s="23" t="str">
        <f>IF(AND($F11&gt;=Z$8,$F11&lt;Z$8+7),IF(OR($E11="Milestone",$E11="Gate"),"●",IF($E11="Decision","◆","")),"")</f>
        <v/>
      </c>
      <c r="AA11" s="23" t="str">
        <f>IF(AND($F11&gt;=AA$8,$F11&lt;AA$8+7),IF(OR($E11="Milestone",$E11="Gate"),"●",IF($E11="Decision","◆","")),"")</f>
        <v/>
      </c>
      <c r="AB11" s="23" t="str">
        <f>IF(AND($F11&gt;=AB$8,$F11&lt;AB$8+7),IF(OR($E11="Milestone",$E11="Gate"),"●",IF($E11="Decision","◆","")),"")</f>
        <v/>
      </c>
      <c r="AC11" s="23" t="str">
        <f>IF(AND($F11&gt;=AC$8,$F11&lt;AC$8+7),IF(OR($E11="Milestone",$E11="Gate"),"●",IF($E11="Decision","◆","")),"")</f>
        <v/>
      </c>
      <c r="AD11" s="23" t="str">
        <f>IF(AND($F11&gt;=AD$8,$F11&lt;AD$8+7),IF(OR($E11="Milestone",$E11="Gate"),"●",IF($E11="Decision","◆","")),"")</f>
        <v/>
      </c>
      <c r="AE11" s="23" t="str">
        <f>IF(AND($F11&gt;=AE$8,$F11&lt;AE$8+7),IF(OR($E11="Milestone",$E11="Gate"),"●",IF($E11="Decision","◆","")),"")</f>
        <v/>
      </c>
      <c r="AF11" s="23" t="str">
        <f>IF(AND($F11&gt;=AF$8,$F11&lt;AF$8+7),IF(OR($E11="Milestone",$E11="Gate"),"●",IF($E11="Decision","◆","")),"")</f>
        <v/>
      </c>
      <c r="AG11" s="23" t="str">
        <f>IF(AND($F11&gt;=AG$8,$F11&lt;AG$8+7),IF(OR($E11="Milestone",$E11="Gate"),"●",IF($E11="Decision","◆","")),"")</f>
        <v/>
      </c>
      <c r="AH11" s="23" t="str">
        <f>IF(AND($F11&gt;=AH$8,$F11&lt;AH$8+7),IF(OR($E11="Milestone",$E11="Gate"),"●",IF($E11="Decision","◆","")),"")</f>
        <v/>
      </c>
      <c r="AI11" s="23" t="str">
        <f>IF(AND($F11&gt;=AI$8,$F11&lt;AI$8+7),IF(OR($E11="Milestone",$E11="Gate"),"●",IF($E11="Decision","◆","")),"")</f>
        <v/>
      </c>
      <c r="AJ11" s="23" t="str">
        <f>IF(AND($F11&gt;=AJ$8,$F11&lt;AJ$8+7),IF(OR($E11="Milestone",$E11="Gate"),"●",IF($E11="Decision","◆","")),"")</f>
        <v/>
      </c>
      <c r="AK11" s="23" t="str">
        <f>IF(AND($F11&gt;=AK$8,$F11&lt;AK$8+7),IF(OR($E11="Milestone",$E11="Gate"),"●",IF($E11="Decision","◆","")),"")</f>
        <v/>
      </c>
      <c r="AL11" s="23" t="str">
        <f>IF(AND($F11&gt;=AL$8,$F11&lt;AL$8+7),IF(OR($E11="Milestone",$E11="Gate"),"●",IF($E11="Decision","◆","")),"")</f>
        <v/>
      </c>
      <c r="AM11" s="23" t="str">
        <f>IF(AND($F11&gt;=AM$8,$F11&lt;AM$8+7),IF(OR($E11="Milestone",$E11="Gate"),"●",IF($E11="Decision","◆","")),"")</f>
        <v/>
      </c>
      <c r="AN11" s="23" t="str">
        <f>IF(AND($F11&gt;=AN$8,$F11&lt;AN$8+7),IF(OR($E11="Milestone",$E11="Gate"),"●",IF($E11="Decision","◆","")),"")</f>
        <v/>
      </c>
      <c r="AO11" s="23" t="str">
        <f>IF(AND($F11&gt;=AO$8,$F11&lt;AO$8+7),IF(OR($E11="Milestone",$E11="Gate"),"●",IF($E11="Decision","◆","")),"")</f>
        <v/>
      </c>
      <c r="AP11" s="23" t="str">
        <f>IF(AND($F11&gt;=AP$8,$F11&lt;AP$8+7),IF(OR($E11="Milestone",$E11="Gate"),"●",IF($E11="Decision","◆","")),"")</f>
        <v/>
      </c>
      <c r="AQ11" s="23" t="str">
        <f>IF(AND($F11&gt;=AQ$8,$F11&lt;AQ$8+7),IF(OR($E11="Milestone",$E11="Gate"),"●",IF($E11="Decision","◆","")),"")</f>
        <v/>
      </c>
      <c r="AR11" s="23" t="str">
        <f>IF(AND($F11&gt;=AR$8,$F11&lt;AR$8+7),IF(OR($E11="Milestone",$E11="Gate"),"●",IF($E11="Decision","◆","")),"")</f>
        <v/>
      </c>
      <c r="AS11" s="23" t="str">
        <f>IF(AND($F11&gt;=AS$8,$F11&lt;AS$8+7),IF(OR($E11="Milestone",$E11="Gate"),"●",IF($E11="Decision","◆","")),"")</f>
        <v/>
      </c>
      <c r="AT11" s="23" t="str">
        <f>IF(AND($F11&gt;=AT$8,$F11&lt;AT$8+7),IF(OR($E11="Milestone",$E11="Gate"),"●",IF($E11="Decision","◆","")),"")</f>
        <v/>
      </c>
      <c r="AU11" s="23" t="str">
        <f>IF(AND($F11&gt;=AU$8,$F11&lt;AU$8+7),IF(OR($E11="Milestone",$E11="Gate"),"●",IF($E11="Decision","◆","")),"")</f>
        <v/>
      </c>
      <c r="AV11" s="23" t="str">
        <f>IF(AND($F11&gt;=AV$8,$F11&lt;AV$8+7),IF(OR($E11="Milestone",$E11="Gate"),"●",IF($E11="Decision","◆","")),"")</f>
        <v/>
      </c>
      <c r="AW11" s="23" t="str">
        <f>IF(AND($F11&gt;=AW$8,$F11&lt;AW$8+7),IF(OR($E11="Milestone",$E11="Gate"),"●",IF($E11="Decision","◆","")),"")</f>
        <v/>
      </c>
      <c r="AX11" s="23" t="str">
        <f>IF(AND($F11&gt;=AX$8,$F11&lt;AX$8+7),IF(OR($E11="Milestone",$E11="Gate"),"●",IF($E11="Decision","◆","")),"")</f>
        <v/>
      </c>
      <c r="AY11" s="23" t="str">
        <f>IF(AND($F11&gt;=AY$8,$F11&lt;AY$8+7),IF(OR($E11="Milestone",$E11="Gate"),"●",IF($E11="Decision","◆","")),"")</f>
        <v/>
      </c>
      <c r="AZ11" s="23" t="str">
        <f>IF(AND($F11&gt;=AZ$8,$F11&lt;AZ$8+7),IF(OR($E11="Milestone",$E11="Gate"),"●",IF($E11="Decision","◆","")),"")</f>
        <v/>
      </c>
      <c r="BA11" s="23" t="str">
        <f>IF(AND($F11&gt;=BA$8,$F11&lt;BA$8+7),IF(OR($E11="Milestone",$E11="Gate"),"●",IF($E11="Decision","◆","")),"")</f>
        <v/>
      </c>
      <c r="BB11" s="23" t="str">
        <f>IF(AND($F11&gt;=BB$8,$F11&lt;BB$8+7),IF(OR($E11="Milestone",$E11="Gate"),"●",IF($E11="Decision","◆","")),"")</f>
        <v/>
      </c>
      <c r="BC11" s="23" t="str">
        <f>IF(AND($F11&gt;=BC$8,$F11&lt;BC$8+7),IF(OR($E11="Milestone",$E11="Gate"),"●",IF($E11="Decision","◆","")),"")</f>
        <v/>
      </c>
      <c r="BD11" s="23" t="str">
        <f>IF(AND($F11&gt;=BD$8,$F11&lt;BD$8+7),IF(OR($E11="Milestone",$E11="Gate"),"●",IF($E11="Decision","◆","")),"")</f>
        <v/>
      </c>
      <c r="BE11" s="23" t="str">
        <f>IF(AND($F11&gt;=BE$8,$F11&lt;BE$8+7),IF(OR($E11="Milestone",$E11="Gate"),"●",IF($E11="Decision","◆","")),"")</f>
        <v/>
      </c>
      <c r="BF11" s="23" t="str">
        <f>IF(AND($F11&gt;=BF$8,$F11&lt;BF$8+7),IF(OR($E11="Milestone",$E11="Gate"),"●",IF($E11="Decision","◆","")),"")</f>
        <v/>
      </c>
      <c r="BG11" s="23" t="str">
        <f>IF(AND($F11&gt;=BG$8,$F11&lt;BG$8+7),IF(OR($E11="Milestone",$E11="Gate"),"●",IF($E11="Decision","◆","")),"")</f>
        <v/>
      </c>
      <c r="BH11" s="23" t="str">
        <f>IF(AND($F11&gt;=BH$8,$F11&lt;DATE(YEAR($D$4)+1,MONTH($D$4),DAY($D$4))),IF(OR($E11="Milestone",$E11="Gate"),"●",IF($E11="Decision","◆","")),"")</f>
        <v/>
      </c>
    </row>
    <row r="12" spans="2:60" ht="18" customHeight="1" x14ac:dyDescent="0.25">
      <c r="B12" s="13"/>
      <c r="C12" s="14" t="s">
        <v>77</v>
      </c>
      <c r="D12" s="15" t="s">
        <v>157</v>
      </c>
      <c r="E12" s="15" t="s">
        <v>34</v>
      </c>
      <c r="F12" s="24">
        <v>46419</v>
      </c>
      <c r="G12" s="24">
        <v>46470</v>
      </c>
      <c r="H12" s="13"/>
      <c r="I12" s="23" t="str">
        <f>IF(AND($F12&gt;=I$8,$F12&lt;I$8+7),IF(OR($E12="Milestone",$E12="Gate"),"●",IF($E12="Decision","◆","")),"")</f>
        <v/>
      </c>
      <c r="J12" s="23" t="str">
        <f>IF(AND($F12&gt;=J$8,$F12&lt;J$8+7),IF(OR($E12="Milestone",$E12="Gate"),"●",IF($E12="Decision","◆","")),"")</f>
        <v/>
      </c>
      <c r="K12" s="23" t="str">
        <f>IF(AND($F12&gt;=K$8,$F12&lt;K$8+7),IF(OR($E12="Milestone",$E12="Gate"),"●",IF($E12="Decision","◆","")),"")</f>
        <v/>
      </c>
      <c r="L12" s="23" t="str">
        <f>IF(AND($F12&gt;=L$8,$F12&lt;L$8+7),IF(OR($E12="Milestone",$E12="Gate"),"●",IF($E12="Decision","◆","")),"")</f>
        <v/>
      </c>
      <c r="M12" s="23" t="str">
        <f>IF(AND($F12&gt;=M$8,$F12&lt;M$8+7),IF(OR($E12="Milestone",$E12="Gate"),"●",IF($E12="Decision","◆","")),"")</f>
        <v/>
      </c>
      <c r="N12" s="23" t="str">
        <f>IF(AND($F12&gt;=N$8,$F12&lt;N$8+7),IF(OR($E12="Milestone",$E12="Gate"),"●",IF($E12="Decision","◆","")),"")</f>
        <v/>
      </c>
      <c r="O12" s="23" t="str">
        <f>IF(AND($F12&gt;=O$8,$F12&lt;O$8+7),IF(OR($E12="Milestone",$E12="Gate"),"●",IF($E12="Decision","◆","")),"")</f>
        <v/>
      </c>
      <c r="P12" s="23" t="str">
        <f>IF(AND($F12&gt;=P$8,$F12&lt;P$8+7),IF(OR($E12="Milestone",$E12="Gate"),"●",IF($E12="Decision","◆","")),"")</f>
        <v/>
      </c>
      <c r="Q12" s="23" t="str">
        <f>IF(AND($F12&gt;=Q$8,$F12&lt;Q$8+7),IF(OR($E12="Milestone",$E12="Gate"),"●",IF($E12="Decision","◆","")),"")</f>
        <v/>
      </c>
      <c r="R12" s="23" t="str">
        <f>IF(AND($F12&gt;=R$8,$F12&lt;R$8+7),IF(OR($E12="Milestone",$E12="Gate"),"●",IF($E12="Decision","◆","")),"")</f>
        <v/>
      </c>
      <c r="S12" s="23" t="str">
        <f>IF(AND($F12&gt;=S$8,$F12&lt;S$8+7),IF(OR($E12="Milestone",$E12="Gate"),"●",IF($E12="Decision","◆","")),"")</f>
        <v/>
      </c>
      <c r="T12" s="23" t="str">
        <f>IF(AND($F12&gt;=T$8,$F12&lt;T$8+7),IF(OR($E12="Milestone",$E12="Gate"),"●",IF($E12="Decision","◆","")),"")</f>
        <v/>
      </c>
      <c r="U12" s="23" t="str">
        <f>IF(AND($F12&gt;=U$8,$F12&lt;U$8+7),IF(OR($E12="Milestone",$E12="Gate"),"●",IF($E12="Decision","◆","")),"")</f>
        <v/>
      </c>
      <c r="V12" s="23" t="str">
        <f>IF(AND($F12&gt;=V$8,$F12&lt;V$8+7),IF(OR($E12="Milestone",$E12="Gate"),"●",IF($E12="Decision","◆","")),"")</f>
        <v/>
      </c>
      <c r="W12" s="23" t="str">
        <f>IF(AND($F12&gt;=W$8,$F12&lt;W$8+7),IF(OR($E12="Milestone",$E12="Gate"),"●",IF($E12="Decision","◆","")),"")</f>
        <v/>
      </c>
      <c r="X12" s="23" t="str">
        <f>IF(AND($F12&gt;=X$8,$F12&lt;X$8+7),IF(OR($E12="Milestone",$E12="Gate"),"●",IF($E12="Decision","◆","")),"")</f>
        <v/>
      </c>
      <c r="Y12" s="23" t="str">
        <f>IF(AND($F12&gt;=Y$8,$F12&lt;Y$8+7),IF(OR($E12="Milestone",$E12="Gate"),"●",IF($E12="Decision","◆","")),"")</f>
        <v/>
      </c>
      <c r="Z12" s="23" t="str">
        <f>IF(AND($F12&gt;=Z$8,$F12&lt;Z$8+7),IF(OR($E12="Milestone",$E12="Gate"),"●",IF($E12="Decision","◆","")),"")</f>
        <v/>
      </c>
      <c r="AA12" s="23" t="str">
        <f>IF(AND($F12&gt;=AA$8,$F12&lt;AA$8+7),IF(OR($E12="Milestone",$E12="Gate"),"●",IF($E12="Decision","◆","")),"")</f>
        <v/>
      </c>
      <c r="AB12" s="23" t="str">
        <f>IF(AND($F12&gt;=AB$8,$F12&lt;AB$8+7),IF(OR($E12="Milestone",$E12="Gate"),"●",IF($E12="Decision","◆","")),"")</f>
        <v/>
      </c>
      <c r="AC12" s="23" t="str">
        <f>IF(AND($F12&gt;=AC$8,$F12&lt;AC$8+7),IF(OR($E12="Milestone",$E12="Gate"),"●",IF($E12="Decision","◆","")),"")</f>
        <v/>
      </c>
      <c r="AD12" s="23" t="str">
        <f>IF(AND($F12&gt;=AD$8,$F12&lt;AD$8+7),IF(OR($E12="Milestone",$E12="Gate"),"●",IF($E12="Decision","◆","")),"")</f>
        <v/>
      </c>
      <c r="AE12" s="23" t="str">
        <f>IF(AND($F12&gt;=AE$8,$F12&lt;AE$8+7),IF(OR($E12="Milestone",$E12="Gate"),"●",IF($E12="Decision","◆","")),"")</f>
        <v/>
      </c>
      <c r="AF12" s="23" t="str">
        <f>IF(AND($F12&gt;=AF$8,$F12&lt;AF$8+7),IF(OR($E12="Milestone",$E12="Gate"),"●",IF($E12="Decision","◆","")),"")</f>
        <v/>
      </c>
      <c r="AG12" s="23" t="str">
        <f>IF(AND($F12&gt;=AG$8,$F12&lt;AG$8+7),IF(OR($E12="Milestone",$E12="Gate"),"●",IF($E12="Decision","◆","")),"")</f>
        <v/>
      </c>
      <c r="AH12" s="23" t="str">
        <f>IF(AND($F12&gt;=AH$8,$F12&lt;AH$8+7),IF(OR($E12="Milestone",$E12="Gate"),"●",IF($E12="Decision","◆","")),"")</f>
        <v/>
      </c>
      <c r="AI12" s="23" t="str">
        <f>IF(AND($F12&gt;=AI$8,$F12&lt;AI$8+7),IF(OR($E12="Milestone",$E12="Gate"),"●",IF($E12="Decision","◆","")),"")</f>
        <v/>
      </c>
      <c r="AJ12" s="23" t="str">
        <f>IF(AND($F12&gt;=AJ$8,$F12&lt;AJ$8+7),IF(OR($E12="Milestone",$E12="Gate"),"●",IF($E12="Decision","◆","")),"")</f>
        <v/>
      </c>
      <c r="AK12" s="23" t="str">
        <f>IF(AND($F12&gt;=AK$8,$F12&lt;AK$8+7),IF(OR($E12="Milestone",$E12="Gate"),"●",IF($E12="Decision","◆","")),"")</f>
        <v/>
      </c>
      <c r="AL12" s="23" t="str">
        <f>IF(AND($F12&gt;=AL$8,$F12&lt;AL$8+7),IF(OR($E12="Milestone",$E12="Gate"),"●",IF($E12="Decision","◆","")),"")</f>
        <v/>
      </c>
      <c r="AM12" s="23" t="str">
        <f>IF(AND($F12&gt;=AM$8,$F12&lt;AM$8+7),IF(OR($E12="Milestone",$E12="Gate"),"●",IF($E12="Decision","◆","")),"")</f>
        <v/>
      </c>
      <c r="AN12" s="23" t="str">
        <f>IF(AND($F12&gt;=AN$8,$F12&lt;AN$8+7),IF(OR($E12="Milestone",$E12="Gate"),"●",IF($E12="Decision","◆","")),"")</f>
        <v/>
      </c>
      <c r="AO12" s="23" t="str">
        <f>IF(AND($F12&gt;=AO$8,$F12&lt;AO$8+7),IF(OR($E12="Milestone",$E12="Gate"),"●",IF($E12="Decision","◆","")),"")</f>
        <v/>
      </c>
      <c r="AP12" s="23" t="str">
        <f>IF(AND($F12&gt;=AP$8,$F12&lt;AP$8+7),IF(OR($E12="Milestone",$E12="Gate"),"●",IF($E12="Decision","◆","")),"")</f>
        <v/>
      </c>
      <c r="AQ12" s="23" t="str">
        <f>IF(AND($F12&gt;=AQ$8,$F12&lt;AQ$8+7),IF(OR($E12="Milestone",$E12="Gate"),"●",IF($E12="Decision","◆","")),"")</f>
        <v/>
      </c>
      <c r="AR12" s="23" t="str">
        <f>IF(AND($F12&gt;=AR$8,$F12&lt;AR$8+7),IF(OR($E12="Milestone",$E12="Gate"),"●",IF($E12="Decision","◆","")),"")</f>
        <v/>
      </c>
      <c r="AS12" s="23" t="str">
        <f>IF(AND($F12&gt;=AS$8,$F12&lt;AS$8+7),IF(OR($E12="Milestone",$E12="Gate"),"●",IF($E12="Decision","◆","")),"")</f>
        <v/>
      </c>
      <c r="AT12" s="23" t="str">
        <f>IF(AND($F12&gt;=AT$8,$F12&lt;AT$8+7),IF(OR($E12="Milestone",$E12="Gate"),"●",IF($E12="Decision","◆","")),"")</f>
        <v/>
      </c>
      <c r="AU12" s="23" t="str">
        <f>IF(AND($F12&gt;=AU$8,$F12&lt;AU$8+7),IF(OR($E12="Milestone",$E12="Gate"),"●",IF($E12="Decision","◆","")),"")</f>
        <v/>
      </c>
      <c r="AV12" s="23" t="str">
        <f>IF(AND($F12&gt;=AV$8,$F12&lt;AV$8+7),IF(OR($E12="Milestone",$E12="Gate"),"●",IF($E12="Decision","◆","")),"")</f>
        <v/>
      </c>
      <c r="AW12" s="23" t="str">
        <f>IF(AND($F12&gt;=AW$8,$F12&lt;AW$8+7),IF(OR($E12="Milestone",$E12="Gate"),"●",IF($E12="Decision","◆","")),"")</f>
        <v/>
      </c>
      <c r="AX12" s="23" t="str">
        <f>IF(AND($F12&gt;=AX$8,$F12&lt;AX$8+7),IF(OR($E12="Milestone",$E12="Gate"),"●",IF($E12="Decision","◆","")),"")</f>
        <v/>
      </c>
      <c r="AY12" s="23" t="str">
        <f>IF(AND($F12&gt;=AY$8,$F12&lt;AY$8+7),IF(OR($E12="Milestone",$E12="Gate"),"●",IF($E12="Decision","◆","")),"")</f>
        <v/>
      </c>
      <c r="AZ12" s="23" t="str">
        <f>IF(AND($F12&gt;=AZ$8,$F12&lt;AZ$8+7),IF(OR($E12="Milestone",$E12="Gate"),"●",IF($E12="Decision","◆","")),"")</f>
        <v/>
      </c>
      <c r="BA12" s="23" t="str">
        <f>IF(AND($F12&gt;=BA$8,$F12&lt;BA$8+7),IF(OR($E12="Milestone",$E12="Gate"),"●",IF($E12="Decision","◆","")),"")</f>
        <v/>
      </c>
      <c r="BB12" s="23" t="str">
        <f>IF(AND($F12&gt;=BB$8,$F12&lt;BB$8+7),IF(OR($E12="Milestone",$E12="Gate"),"●",IF($E12="Decision","◆","")),"")</f>
        <v/>
      </c>
      <c r="BC12" s="23" t="str">
        <f>IF(AND($F12&gt;=BC$8,$F12&lt;BC$8+7),IF(OR($E12="Milestone",$E12="Gate"),"●",IF($E12="Decision","◆","")),"")</f>
        <v/>
      </c>
      <c r="BD12" s="23" t="str">
        <f>IF(AND($F12&gt;=BD$8,$F12&lt;BD$8+7),IF(OR($E12="Milestone",$E12="Gate"),"●",IF($E12="Decision","◆","")),"")</f>
        <v/>
      </c>
      <c r="BE12" s="23" t="str">
        <f>IF(AND($F12&gt;=BE$8,$F12&lt;BE$8+7),IF(OR($E12="Milestone",$E12="Gate"),"●",IF($E12="Decision","◆","")),"")</f>
        <v/>
      </c>
      <c r="BF12" s="23" t="str">
        <f>IF(AND($F12&gt;=BF$8,$F12&lt;BF$8+7),IF(OR($E12="Milestone",$E12="Gate"),"●",IF($E12="Decision","◆","")),"")</f>
        <v/>
      </c>
      <c r="BG12" s="23" t="str">
        <f>IF(AND($F12&gt;=BG$8,$F12&lt;BG$8+7),IF(OR($E12="Milestone",$E12="Gate"),"●",IF($E12="Decision","◆","")),"")</f>
        <v/>
      </c>
      <c r="BH12" s="23" t="str">
        <f>IF(AND($F12&gt;=BH$8,$F12&lt;DATE(YEAR($D$4)+1,MONTH($D$4),DAY($D$4))),IF(OR($E12="Milestone",$E12="Gate"),"●",IF($E12="Decision","◆","")),"")</f>
        <v/>
      </c>
    </row>
    <row r="13" spans="2:60" ht="18" customHeight="1" x14ac:dyDescent="0.25">
      <c r="B13" s="13"/>
      <c r="C13" s="14" t="s">
        <v>23</v>
      </c>
      <c r="D13" s="15" t="s">
        <v>156</v>
      </c>
      <c r="E13" s="15" t="s">
        <v>25</v>
      </c>
      <c r="F13" s="24">
        <v>46472</v>
      </c>
      <c r="G13" s="24"/>
      <c r="H13" s="13"/>
      <c r="I13" s="23" t="str">
        <f>IF(AND($F13&gt;=I$8,$F13&lt;I$8+7),IF(OR($E13="Milestone",$E13="Gate"),"●",IF($E13="Decision","◆","")),"")</f>
        <v/>
      </c>
      <c r="J13" s="23" t="str">
        <f>IF(AND($F13&gt;=J$8,$F13&lt;J$8+7),IF(OR($E13="Milestone",$E13="Gate"),"●",IF($E13="Decision","◆","")),"")</f>
        <v/>
      </c>
      <c r="K13" s="23" t="str">
        <f>IF(AND($F13&gt;=K$8,$F13&lt;K$8+7),IF(OR($E13="Milestone",$E13="Gate"),"●",IF($E13="Decision","◆","")),"")</f>
        <v/>
      </c>
      <c r="L13" s="23" t="str">
        <f>IF(AND($F13&gt;=L$8,$F13&lt;L$8+7),IF(OR($E13="Milestone",$E13="Gate"),"●",IF($E13="Decision","◆","")),"")</f>
        <v/>
      </c>
      <c r="M13" s="23" t="str">
        <f>IF(AND($F13&gt;=M$8,$F13&lt;M$8+7),IF(OR($E13="Milestone",$E13="Gate"),"●",IF($E13="Decision","◆","")),"")</f>
        <v/>
      </c>
      <c r="N13" s="23" t="str">
        <f>IF(AND($F13&gt;=N$8,$F13&lt;N$8+7),IF(OR($E13="Milestone",$E13="Gate"),"●",IF($E13="Decision","◆","")),"")</f>
        <v/>
      </c>
      <c r="O13" s="23" t="str">
        <f>IF(AND($F13&gt;=O$8,$F13&lt;O$8+7),IF(OR($E13="Milestone",$E13="Gate"),"●",IF($E13="Decision","◆","")),"")</f>
        <v/>
      </c>
      <c r="P13" s="23" t="str">
        <f>IF(AND($F13&gt;=P$8,$F13&lt;P$8+7),IF(OR($E13="Milestone",$E13="Gate"),"●",IF($E13="Decision","◆","")),"")</f>
        <v/>
      </c>
      <c r="Q13" s="23" t="str">
        <f>IF(AND($F13&gt;=Q$8,$F13&lt;Q$8+7),IF(OR($E13="Milestone",$E13="Gate"),"●",IF($E13="Decision","◆","")),"")</f>
        <v/>
      </c>
      <c r="R13" s="23" t="str">
        <f>IF(AND($F13&gt;=R$8,$F13&lt;R$8+7),IF(OR($E13="Milestone",$E13="Gate"),"●",IF($E13="Decision","◆","")),"")</f>
        <v/>
      </c>
      <c r="S13" s="23" t="str">
        <f>IF(AND($F13&gt;=S$8,$F13&lt;S$8+7),IF(OR($E13="Milestone",$E13="Gate"),"●",IF($E13="Decision","◆","")),"")</f>
        <v/>
      </c>
      <c r="T13" s="23" t="str">
        <f>IF(AND($F13&gt;=T$8,$F13&lt;T$8+7),IF(OR($E13="Milestone",$E13="Gate"),"●",IF($E13="Decision","◆","")),"")</f>
        <v/>
      </c>
      <c r="U13" s="23" t="str">
        <f>IF(AND($F13&gt;=U$8,$F13&lt;U$8+7),IF(OR($E13="Milestone",$E13="Gate"),"●",IF($E13="Decision","◆","")),"")</f>
        <v>●</v>
      </c>
      <c r="V13" s="23" t="str">
        <f>IF(AND($F13&gt;=V$8,$F13&lt;V$8+7),IF(OR($E13="Milestone",$E13="Gate"),"●",IF($E13="Decision","◆","")),"")</f>
        <v/>
      </c>
      <c r="W13" s="23" t="str">
        <f>IF(AND($F13&gt;=W$8,$F13&lt;W$8+7),IF(OR($E13="Milestone",$E13="Gate"),"●",IF($E13="Decision","◆","")),"")</f>
        <v/>
      </c>
      <c r="X13" s="23" t="str">
        <f>IF(AND($F13&gt;=X$8,$F13&lt;X$8+7),IF(OR($E13="Milestone",$E13="Gate"),"●",IF($E13="Decision","◆","")),"")</f>
        <v/>
      </c>
      <c r="Y13" s="23" t="str">
        <f>IF(AND($F13&gt;=Y$8,$F13&lt;Y$8+7),IF(OR($E13="Milestone",$E13="Gate"),"●",IF($E13="Decision","◆","")),"")</f>
        <v/>
      </c>
      <c r="Z13" s="23" t="str">
        <f>IF(AND($F13&gt;=Z$8,$F13&lt;Z$8+7),IF(OR($E13="Milestone",$E13="Gate"),"●",IF($E13="Decision","◆","")),"")</f>
        <v/>
      </c>
      <c r="AA13" s="23" t="str">
        <f>IF(AND($F13&gt;=AA$8,$F13&lt;AA$8+7),IF(OR($E13="Milestone",$E13="Gate"),"●",IF($E13="Decision","◆","")),"")</f>
        <v/>
      </c>
      <c r="AB13" s="23" t="str">
        <f>IF(AND($F13&gt;=AB$8,$F13&lt;AB$8+7),IF(OR($E13="Milestone",$E13="Gate"),"●",IF($E13="Decision","◆","")),"")</f>
        <v/>
      </c>
      <c r="AC13" s="23" t="str">
        <f>IF(AND($F13&gt;=AC$8,$F13&lt;AC$8+7),IF(OR($E13="Milestone",$E13="Gate"),"●",IF($E13="Decision","◆","")),"")</f>
        <v/>
      </c>
      <c r="AD13" s="23" t="str">
        <f>IF(AND($F13&gt;=AD$8,$F13&lt;AD$8+7),IF(OR($E13="Milestone",$E13="Gate"),"●",IF($E13="Decision","◆","")),"")</f>
        <v/>
      </c>
      <c r="AE13" s="23" t="str">
        <f>IF(AND($F13&gt;=AE$8,$F13&lt;AE$8+7),IF(OR($E13="Milestone",$E13="Gate"),"●",IF($E13="Decision","◆","")),"")</f>
        <v/>
      </c>
      <c r="AF13" s="23" t="str">
        <f>IF(AND($F13&gt;=AF$8,$F13&lt;AF$8+7),IF(OR($E13="Milestone",$E13="Gate"),"●",IF($E13="Decision","◆","")),"")</f>
        <v/>
      </c>
      <c r="AG13" s="23" t="str">
        <f>IF(AND($F13&gt;=AG$8,$F13&lt;AG$8+7),IF(OR($E13="Milestone",$E13="Gate"),"●",IF($E13="Decision","◆","")),"")</f>
        <v/>
      </c>
      <c r="AH13" s="23" t="str">
        <f>IF(AND($F13&gt;=AH$8,$F13&lt;AH$8+7),IF(OR($E13="Milestone",$E13="Gate"),"●",IF($E13="Decision","◆","")),"")</f>
        <v/>
      </c>
      <c r="AI13" s="23" t="str">
        <f>IF(AND($F13&gt;=AI$8,$F13&lt;AI$8+7),IF(OR($E13="Milestone",$E13="Gate"),"●",IF($E13="Decision","◆","")),"")</f>
        <v/>
      </c>
      <c r="AJ13" s="23" t="str">
        <f>IF(AND($F13&gt;=AJ$8,$F13&lt;AJ$8+7),IF(OR($E13="Milestone",$E13="Gate"),"●",IF($E13="Decision","◆","")),"")</f>
        <v/>
      </c>
      <c r="AK13" s="23" t="str">
        <f>IF(AND($F13&gt;=AK$8,$F13&lt;AK$8+7),IF(OR($E13="Milestone",$E13="Gate"),"●",IF($E13="Decision","◆","")),"")</f>
        <v/>
      </c>
      <c r="AL13" s="23" t="str">
        <f>IF(AND($F13&gt;=AL$8,$F13&lt;AL$8+7),IF(OR($E13="Milestone",$E13="Gate"),"●",IF($E13="Decision","◆","")),"")</f>
        <v/>
      </c>
      <c r="AM13" s="23" t="str">
        <f>IF(AND($F13&gt;=AM$8,$F13&lt;AM$8+7),IF(OR($E13="Milestone",$E13="Gate"),"●",IF($E13="Decision","◆","")),"")</f>
        <v/>
      </c>
      <c r="AN13" s="23" t="str">
        <f>IF(AND($F13&gt;=AN$8,$F13&lt;AN$8+7),IF(OR($E13="Milestone",$E13="Gate"),"●",IF($E13="Decision","◆","")),"")</f>
        <v/>
      </c>
      <c r="AO13" s="23" t="str">
        <f>IF(AND($F13&gt;=AO$8,$F13&lt;AO$8+7),IF(OR($E13="Milestone",$E13="Gate"),"●",IF($E13="Decision","◆","")),"")</f>
        <v/>
      </c>
      <c r="AP13" s="23" t="str">
        <f>IF(AND($F13&gt;=AP$8,$F13&lt;AP$8+7),IF(OR($E13="Milestone",$E13="Gate"),"●",IF($E13="Decision","◆","")),"")</f>
        <v/>
      </c>
      <c r="AQ13" s="23" t="str">
        <f>IF(AND($F13&gt;=AQ$8,$F13&lt;AQ$8+7),IF(OR($E13="Milestone",$E13="Gate"),"●",IF($E13="Decision","◆","")),"")</f>
        <v/>
      </c>
      <c r="AR13" s="23" t="str">
        <f>IF(AND($F13&gt;=AR$8,$F13&lt;AR$8+7),IF(OR($E13="Milestone",$E13="Gate"),"●",IF($E13="Decision","◆","")),"")</f>
        <v/>
      </c>
      <c r="AS13" s="23" t="str">
        <f>IF(AND($F13&gt;=AS$8,$F13&lt;AS$8+7),IF(OR($E13="Milestone",$E13="Gate"),"●",IF($E13="Decision","◆","")),"")</f>
        <v/>
      </c>
      <c r="AT13" s="23" t="str">
        <f>IF(AND($F13&gt;=AT$8,$F13&lt;AT$8+7),IF(OR($E13="Milestone",$E13="Gate"),"●",IF($E13="Decision","◆","")),"")</f>
        <v/>
      </c>
      <c r="AU13" s="23" t="str">
        <f>IF(AND($F13&gt;=AU$8,$F13&lt;AU$8+7),IF(OR($E13="Milestone",$E13="Gate"),"●",IF($E13="Decision","◆","")),"")</f>
        <v/>
      </c>
      <c r="AV13" s="23" t="str">
        <f>IF(AND($F13&gt;=AV$8,$F13&lt;AV$8+7),IF(OR($E13="Milestone",$E13="Gate"),"●",IF($E13="Decision","◆","")),"")</f>
        <v/>
      </c>
      <c r="AW13" s="23" t="str">
        <f>IF(AND($F13&gt;=AW$8,$F13&lt;AW$8+7),IF(OR($E13="Milestone",$E13="Gate"),"●",IF($E13="Decision","◆","")),"")</f>
        <v/>
      </c>
      <c r="AX13" s="23" t="str">
        <f>IF(AND($F13&gt;=AX$8,$F13&lt;AX$8+7),IF(OR($E13="Milestone",$E13="Gate"),"●",IF($E13="Decision","◆","")),"")</f>
        <v/>
      </c>
      <c r="AY13" s="23" t="str">
        <f>IF(AND($F13&gt;=AY$8,$F13&lt;AY$8+7),IF(OR($E13="Milestone",$E13="Gate"),"●",IF($E13="Decision","◆","")),"")</f>
        <v/>
      </c>
      <c r="AZ13" s="23" t="str">
        <f>IF(AND($F13&gt;=AZ$8,$F13&lt;AZ$8+7),IF(OR($E13="Milestone",$E13="Gate"),"●",IF($E13="Decision","◆","")),"")</f>
        <v/>
      </c>
      <c r="BA13" s="23" t="str">
        <f>IF(AND($F13&gt;=BA$8,$F13&lt;BA$8+7),IF(OR($E13="Milestone",$E13="Gate"),"●",IF($E13="Decision","◆","")),"")</f>
        <v/>
      </c>
      <c r="BB13" s="23" t="str">
        <f>IF(AND($F13&gt;=BB$8,$F13&lt;BB$8+7),IF(OR($E13="Milestone",$E13="Gate"),"●",IF($E13="Decision","◆","")),"")</f>
        <v/>
      </c>
      <c r="BC13" s="23" t="str">
        <f>IF(AND($F13&gt;=BC$8,$F13&lt;BC$8+7),IF(OR($E13="Milestone",$E13="Gate"),"●",IF($E13="Decision","◆","")),"")</f>
        <v/>
      </c>
      <c r="BD13" s="23" t="str">
        <f>IF(AND($F13&gt;=BD$8,$F13&lt;BD$8+7),IF(OR($E13="Milestone",$E13="Gate"),"●",IF($E13="Decision","◆","")),"")</f>
        <v/>
      </c>
      <c r="BE13" s="23" t="str">
        <f>IF(AND($F13&gt;=BE$8,$F13&lt;BE$8+7),IF(OR($E13="Milestone",$E13="Gate"),"●",IF($E13="Decision","◆","")),"")</f>
        <v/>
      </c>
      <c r="BF13" s="23" t="str">
        <f>IF(AND($F13&gt;=BF$8,$F13&lt;BF$8+7),IF(OR($E13="Milestone",$E13="Gate"),"●",IF($E13="Decision","◆","")),"")</f>
        <v/>
      </c>
      <c r="BG13" s="23" t="str">
        <f>IF(AND($F13&gt;=BG$8,$F13&lt;BG$8+7),IF(OR($E13="Milestone",$E13="Gate"),"●",IF($E13="Decision","◆","")),"")</f>
        <v/>
      </c>
      <c r="BH13" s="23" t="str">
        <f>IF(AND($F13&gt;=BH$8,$F13&lt;DATE(YEAR($D$4)+1,MONTH($D$4),DAY($D$4))),IF(OR($E13="Milestone",$E13="Gate"),"●",IF($E13="Decision","◆","")),"")</f>
        <v/>
      </c>
    </row>
    <row r="14" spans="2:60" ht="18" customHeight="1" x14ac:dyDescent="0.25">
      <c r="B14" s="13"/>
      <c r="C14" s="14"/>
      <c r="D14" s="15"/>
      <c r="E14" s="15"/>
      <c r="F14" s="24"/>
      <c r="G14" s="24"/>
      <c r="H14" s="13"/>
      <c r="I14" s="23" t="str">
        <f>IF(AND($F14&gt;=I$8,$F14&lt;I$8+7),IF(OR($E14="Milestone",$E14="Gate"),"●",IF($E14="Decision","◆","")),"")</f>
        <v/>
      </c>
      <c r="J14" s="23" t="str">
        <f>IF(AND($F14&gt;=J$8,$F14&lt;J$8+7),IF(OR($E14="Milestone",$E14="Gate"),"●",IF($E14="Decision","◆","")),"")</f>
        <v/>
      </c>
      <c r="K14" s="23" t="str">
        <f>IF(AND($F14&gt;=K$8,$F14&lt;K$8+7),IF(OR($E14="Milestone",$E14="Gate"),"●",IF($E14="Decision","◆","")),"")</f>
        <v/>
      </c>
      <c r="L14" s="23" t="str">
        <f>IF(AND($F14&gt;=L$8,$F14&lt;L$8+7),IF(OR($E14="Milestone",$E14="Gate"),"●",IF($E14="Decision","◆","")),"")</f>
        <v/>
      </c>
      <c r="M14" s="23" t="str">
        <f>IF(AND($F14&gt;=M$8,$F14&lt;M$8+7),IF(OR($E14="Milestone",$E14="Gate"),"●",IF($E14="Decision","◆","")),"")</f>
        <v/>
      </c>
      <c r="N14" s="23" t="str">
        <f>IF(AND($F14&gt;=N$8,$F14&lt;N$8+7),IF(OR($E14="Milestone",$E14="Gate"),"●",IF($E14="Decision","◆","")),"")</f>
        <v/>
      </c>
      <c r="O14" s="23" t="str">
        <f>IF(AND($F14&gt;=O$8,$F14&lt;O$8+7),IF(OR($E14="Milestone",$E14="Gate"),"●",IF($E14="Decision","◆","")),"")</f>
        <v/>
      </c>
      <c r="P14" s="23" t="str">
        <f>IF(AND($F14&gt;=P$8,$F14&lt;P$8+7),IF(OR($E14="Milestone",$E14="Gate"),"●",IF($E14="Decision","◆","")),"")</f>
        <v/>
      </c>
      <c r="Q14" s="23" t="str">
        <f>IF(AND($F14&gt;=Q$8,$F14&lt;Q$8+7),IF(OR($E14="Milestone",$E14="Gate"),"●",IF($E14="Decision","◆","")),"")</f>
        <v/>
      </c>
      <c r="R14" s="23" t="str">
        <f>IF(AND($F14&gt;=R$8,$F14&lt;R$8+7),IF(OR($E14="Milestone",$E14="Gate"),"●",IF($E14="Decision","◆","")),"")</f>
        <v/>
      </c>
      <c r="S14" s="23" t="str">
        <f>IF(AND($F14&gt;=S$8,$F14&lt;S$8+7),IF(OR($E14="Milestone",$E14="Gate"),"●",IF($E14="Decision","◆","")),"")</f>
        <v/>
      </c>
      <c r="T14" s="23" t="str">
        <f>IF(AND($F14&gt;=T$8,$F14&lt;T$8+7),IF(OR($E14="Milestone",$E14="Gate"),"●",IF($E14="Decision","◆","")),"")</f>
        <v/>
      </c>
      <c r="U14" s="23" t="str">
        <f>IF(AND($F14&gt;=U$8,$F14&lt;U$8+7),IF(OR($E14="Milestone",$E14="Gate"),"●",IF($E14="Decision","◆","")),"")</f>
        <v/>
      </c>
      <c r="V14" s="23" t="str">
        <f>IF(AND($F14&gt;=V$8,$F14&lt;V$8+7),IF(OR($E14="Milestone",$E14="Gate"),"●",IF($E14="Decision","◆","")),"")</f>
        <v/>
      </c>
      <c r="W14" s="23" t="str">
        <f>IF(AND($F14&gt;=W$8,$F14&lt;W$8+7),IF(OR($E14="Milestone",$E14="Gate"),"●",IF($E14="Decision","◆","")),"")</f>
        <v/>
      </c>
      <c r="X14" s="23" t="str">
        <f>IF(AND($F14&gt;=X$8,$F14&lt;X$8+7),IF(OR($E14="Milestone",$E14="Gate"),"●",IF($E14="Decision","◆","")),"")</f>
        <v/>
      </c>
      <c r="Y14" s="23" t="str">
        <f>IF(AND($F14&gt;=Y$8,$F14&lt;Y$8+7),IF(OR($E14="Milestone",$E14="Gate"),"●",IF($E14="Decision","◆","")),"")</f>
        <v/>
      </c>
      <c r="Z14" s="23" t="str">
        <f>IF(AND($F14&gt;=Z$8,$F14&lt;Z$8+7),IF(OR($E14="Milestone",$E14="Gate"),"●",IF($E14="Decision","◆","")),"")</f>
        <v/>
      </c>
      <c r="AA14" s="23" t="str">
        <f>IF(AND($F14&gt;=AA$8,$F14&lt;AA$8+7),IF(OR($E14="Milestone",$E14="Gate"),"●",IF($E14="Decision","◆","")),"")</f>
        <v/>
      </c>
      <c r="AB14" s="23" t="str">
        <f>IF(AND($F14&gt;=AB$8,$F14&lt;AB$8+7),IF(OR($E14="Milestone",$E14="Gate"),"●",IF($E14="Decision","◆","")),"")</f>
        <v/>
      </c>
      <c r="AC14" s="23" t="str">
        <f>IF(AND($F14&gt;=AC$8,$F14&lt;AC$8+7),IF(OR($E14="Milestone",$E14="Gate"),"●",IF($E14="Decision","◆","")),"")</f>
        <v/>
      </c>
      <c r="AD14" s="23" t="str">
        <f>IF(AND($F14&gt;=AD$8,$F14&lt;AD$8+7),IF(OR($E14="Milestone",$E14="Gate"),"●",IF($E14="Decision","◆","")),"")</f>
        <v/>
      </c>
      <c r="AE14" s="23" t="str">
        <f>IF(AND($F14&gt;=AE$8,$F14&lt;AE$8+7),IF(OR($E14="Milestone",$E14="Gate"),"●",IF($E14="Decision","◆","")),"")</f>
        <v/>
      </c>
      <c r="AF14" s="23" t="str">
        <f>IF(AND($F14&gt;=AF$8,$F14&lt;AF$8+7),IF(OR($E14="Milestone",$E14="Gate"),"●",IF($E14="Decision","◆","")),"")</f>
        <v/>
      </c>
      <c r="AG14" s="23" t="str">
        <f>IF(AND($F14&gt;=AG$8,$F14&lt;AG$8+7),IF(OR($E14="Milestone",$E14="Gate"),"●",IF($E14="Decision","◆","")),"")</f>
        <v/>
      </c>
      <c r="AH14" s="23" t="str">
        <f>IF(AND($F14&gt;=AH$8,$F14&lt;AH$8+7),IF(OR($E14="Milestone",$E14="Gate"),"●",IF($E14="Decision","◆","")),"")</f>
        <v/>
      </c>
      <c r="AI14" s="23" t="str">
        <f>IF(AND($F14&gt;=AI$8,$F14&lt;AI$8+7),IF(OR($E14="Milestone",$E14="Gate"),"●",IF($E14="Decision","◆","")),"")</f>
        <v/>
      </c>
      <c r="AJ14" s="23" t="str">
        <f>IF(AND($F14&gt;=AJ$8,$F14&lt;AJ$8+7),IF(OR($E14="Milestone",$E14="Gate"),"●",IF($E14="Decision","◆","")),"")</f>
        <v/>
      </c>
      <c r="AK14" s="23" t="str">
        <f>IF(AND($F14&gt;=AK$8,$F14&lt;AK$8+7),IF(OR($E14="Milestone",$E14="Gate"),"●",IF($E14="Decision","◆","")),"")</f>
        <v/>
      </c>
      <c r="AL14" s="23" t="str">
        <f>IF(AND($F14&gt;=AL$8,$F14&lt;AL$8+7),IF(OR($E14="Milestone",$E14="Gate"),"●",IF($E14="Decision","◆","")),"")</f>
        <v/>
      </c>
      <c r="AM14" s="23" t="str">
        <f>IF(AND($F14&gt;=AM$8,$F14&lt;AM$8+7),IF(OR($E14="Milestone",$E14="Gate"),"●",IF($E14="Decision","◆","")),"")</f>
        <v/>
      </c>
      <c r="AN14" s="23" t="str">
        <f>IF(AND($F14&gt;=AN$8,$F14&lt;AN$8+7),IF(OR($E14="Milestone",$E14="Gate"),"●",IF($E14="Decision","◆","")),"")</f>
        <v/>
      </c>
      <c r="AO14" s="23" t="str">
        <f>IF(AND($F14&gt;=AO$8,$F14&lt;AO$8+7),IF(OR($E14="Milestone",$E14="Gate"),"●",IF($E14="Decision","◆","")),"")</f>
        <v/>
      </c>
      <c r="AP14" s="23" t="str">
        <f>IF(AND($F14&gt;=AP$8,$F14&lt;AP$8+7),IF(OR($E14="Milestone",$E14="Gate"),"●",IF($E14="Decision","◆","")),"")</f>
        <v/>
      </c>
      <c r="AQ14" s="23" t="str">
        <f>IF(AND($F14&gt;=AQ$8,$F14&lt;AQ$8+7),IF(OR($E14="Milestone",$E14="Gate"),"●",IF($E14="Decision","◆","")),"")</f>
        <v/>
      </c>
      <c r="AR14" s="23" t="str">
        <f>IF(AND($F14&gt;=AR$8,$F14&lt;AR$8+7),IF(OR($E14="Milestone",$E14="Gate"),"●",IF($E14="Decision","◆","")),"")</f>
        <v/>
      </c>
      <c r="AS14" s="23" t="str">
        <f>IF(AND($F14&gt;=AS$8,$F14&lt;AS$8+7),IF(OR($E14="Milestone",$E14="Gate"),"●",IF($E14="Decision","◆","")),"")</f>
        <v/>
      </c>
      <c r="AT14" s="23" t="str">
        <f>IF(AND($F14&gt;=AT$8,$F14&lt;AT$8+7),IF(OR($E14="Milestone",$E14="Gate"),"●",IF($E14="Decision","◆","")),"")</f>
        <v/>
      </c>
      <c r="AU14" s="23" t="str">
        <f>IF(AND($F14&gt;=AU$8,$F14&lt;AU$8+7),IF(OR($E14="Milestone",$E14="Gate"),"●",IF($E14="Decision","◆","")),"")</f>
        <v/>
      </c>
      <c r="AV14" s="23" t="str">
        <f>IF(AND($F14&gt;=AV$8,$F14&lt;AV$8+7),IF(OR($E14="Milestone",$E14="Gate"),"●",IF($E14="Decision","◆","")),"")</f>
        <v/>
      </c>
      <c r="AW14" s="23" t="str">
        <f>IF(AND($F14&gt;=AW$8,$F14&lt;AW$8+7),IF(OR($E14="Milestone",$E14="Gate"),"●",IF($E14="Decision","◆","")),"")</f>
        <v/>
      </c>
      <c r="AX14" s="23" t="str">
        <f>IF(AND($F14&gt;=AX$8,$F14&lt;AX$8+7),IF(OR($E14="Milestone",$E14="Gate"),"●",IF($E14="Decision","◆","")),"")</f>
        <v/>
      </c>
      <c r="AY14" s="23" t="str">
        <f>IF(AND($F14&gt;=AY$8,$F14&lt;AY$8+7),IF(OR($E14="Milestone",$E14="Gate"),"●",IF($E14="Decision","◆","")),"")</f>
        <v/>
      </c>
      <c r="AZ14" s="23" t="str">
        <f>IF(AND($F14&gt;=AZ$8,$F14&lt;AZ$8+7),IF(OR($E14="Milestone",$E14="Gate"),"●",IF($E14="Decision","◆","")),"")</f>
        <v/>
      </c>
      <c r="BA14" s="23" t="str">
        <f>IF(AND($F14&gt;=BA$8,$F14&lt;BA$8+7),IF(OR($E14="Milestone",$E14="Gate"),"●",IF($E14="Decision","◆","")),"")</f>
        <v/>
      </c>
      <c r="BB14" s="23" t="str">
        <f>IF(AND($F14&gt;=BB$8,$F14&lt;BB$8+7),IF(OR($E14="Milestone",$E14="Gate"),"●",IF($E14="Decision","◆","")),"")</f>
        <v/>
      </c>
      <c r="BC14" s="23" t="str">
        <f>IF(AND($F14&gt;=BC$8,$F14&lt;BC$8+7),IF(OR($E14="Milestone",$E14="Gate"),"●",IF($E14="Decision","◆","")),"")</f>
        <v/>
      </c>
      <c r="BD14" s="23" t="str">
        <f>IF(AND($F14&gt;=BD$8,$F14&lt;BD$8+7),IF(OR($E14="Milestone",$E14="Gate"),"●",IF($E14="Decision","◆","")),"")</f>
        <v/>
      </c>
      <c r="BE14" s="23" t="str">
        <f>IF(AND($F14&gt;=BE$8,$F14&lt;BE$8+7),IF(OR($E14="Milestone",$E14="Gate"),"●",IF($E14="Decision","◆","")),"")</f>
        <v/>
      </c>
      <c r="BF14" s="23" t="str">
        <f>IF(AND($F14&gt;=BF$8,$F14&lt;BF$8+7),IF(OR($E14="Milestone",$E14="Gate"),"●",IF($E14="Decision","◆","")),"")</f>
        <v/>
      </c>
      <c r="BG14" s="23" t="str">
        <f>IF(AND($F14&gt;=BG$8,$F14&lt;BG$8+7),IF(OR($E14="Milestone",$E14="Gate"),"●",IF($E14="Decision","◆","")),"")</f>
        <v/>
      </c>
      <c r="BH14" s="23" t="str">
        <f>IF(AND($F14&gt;=BH$8,$F14&lt;DATE(YEAR($D$4)+1,MONTH($D$4),DAY($D$4))),IF(OR($E14="Milestone",$E14="Gate"),"●",IF($E14="Decision","◆","")),"")</f>
        <v/>
      </c>
    </row>
    <row r="15" spans="2:60" ht="18" customHeight="1" x14ac:dyDescent="0.25">
      <c r="B15" s="13"/>
      <c r="C15" s="14"/>
      <c r="D15" s="15"/>
      <c r="E15" s="15"/>
      <c r="F15" s="24"/>
      <c r="G15" s="24"/>
      <c r="H15" s="13"/>
      <c r="I15" s="23" t="str">
        <f>IF(AND($F15&gt;=I$8,$F15&lt;I$8+7),IF(OR($E15="Milestone",$E15="Gate"),"●",IF($E15="Decision","◆","")),"")</f>
        <v/>
      </c>
      <c r="J15" s="23" t="str">
        <f>IF(AND($F15&gt;=J$8,$F15&lt;J$8+7),IF(OR($E15="Milestone",$E15="Gate"),"●",IF($E15="Decision","◆","")),"")</f>
        <v/>
      </c>
      <c r="K15" s="23" t="str">
        <f>IF(AND($F15&gt;=K$8,$F15&lt;K$8+7),IF(OR($E15="Milestone",$E15="Gate"),"●",IF($E15="Decision","◆","")),"")</f>
        <v/>
      </c>
      <c r="L15" s="23" t="str">
        <f>IF(AND($F15&gt;=L$8,$F15&lt;L$8+7),IF(OR($E15="Milestone",$E15="Gate"),"●",IF($E15="Decision","◆","")),"")</f>
        <v/>
      </c>
      <c r="M15" s="23" t="str">
        <f>IF(AND($F15&gt;=M$8,$F15&lt;M$8+7),IF(OR($E15="Milestone",$E15="Gate"),"●",IF($E15="Decision","◆","")),"")</f>
        <v/>
      </c>
      <c r="N15" s="23" t="str">
        <f>IF(AND($F15&gt;=N$8,$F15&lt;N$8+7),IF(OR($E15="Milestone",$E15="Gate"),"●",IF($E15="Decision","◆","")),"")</f>
        <v/>
      </c>
      <c r="O15" s="23" t="str">
        <f>IF(AND($F15&gt;=O$8,$F15&lt;O$8+7),IF(OR($E15="Milestone",$E15="Gate"),"●",IF($E15="Decision","◆","")),"")</f>
        <v/>
      </c>
      <c r="P15" s="23" t="str">
        <f>IF(AND($F15&gt;=P$8,$F15&lt;P$8+7),IF(OR($E15="Milestone",$E15="Gate"),"●",IF($E15="Decision","◆","")),"")</f>
        <v/>
      </c>
      <c r="Q15" s="23" t="str">
        <f>IF(AND($F15&gt;=Q$8,$F15&lt;Q$8+7),IF(OR($E15="Milestone",$E15="Gate"),"●",IF($E15="Decision","◆","")),"")</f>
        <v/>
      </c>
      <c r="R15" s="23" t="str">
        <f>IF(AND($F15&gt;=R$8,$F15&lt;R$8+7),IF(OR($E15="Milestone",$E15="Gate"),"●",IF($E15="Decision","◆","")),"")</f>
        <v/>
      </c>
      <c r="S15" s="23" t="str">
        <f>IF(AND($F15&gt;=S$8,$F15&lt;S$8+7),IF(OR($E15="Milestone",$E15="Gate"),"●",IF($E15="Decision","◆","")),"")</f>
        <v/>
      </c>
      <c r="T15" s="23" t="str">
        <f>IF(AND($F15&gt;=T$8,$F15&lt;T$8+7),IF(OR($E15="Milestone",$E15="Gate"),"●",IF($E15="Decision","◆","")),"")</f>
        <v/>
      </c>
      <c r="U15" s="23" t="str">
        <f>IF(AND($F15&gt;=U$8,$F15&lt;U$8+7),IF(OR($E15="Milestone",$E15="Gate"),"●",IF($E15="Decision","◆","")),"")</f>
        <v/>
      </c>
      <c r="V15" s="23" t="str">
        <f>IF(AND($F15&gt;=V$8,$F15&lt;V$8+7),IF(OR($E15="Milestone",$E15="Gate"),"●",IF($E15="Decision","◆","")),"")</f>
        <v/>
      </c>
      <c r="W15" s="23" t="str">
        <f>IF(AND($F15&gt;=W$8,$F15&lt;W$8+7),IF(OR($E15="Milestone",$E15="Gate"),"●",IF($E15="Decision","◆","")),"")</f>
        <v/>
      </c>
      <c r="X15" s="23" t="str">
        <f>IF(AND($F15&gt;=X$8,$F15&lt;X$8+7),IF(OR($E15="Milestone",$E15="Gate"),"●",IF($E15="Decision","◆","")),"")</f>
        <v/>
      </c>
      <c r="Y15" s="23" t="str">
        <f>IF(AND($F15&gt;=Y$8,$F15&lt;Y$8+7),IF(OR($E15="Milestone",$E15="Gate"),"●",IF($E15="Decision","◆","")),"")</f>
        <v/>
      </c>
      <c r="Z15" s="23" t="str">
        <f>IF(AND($F15&gt;=Z$8,$F15&lt;Z$8+7),IF(OR($E15="Milestone",$E15="Gate"),"●",IF($E15="Decision","◆","")),"")</f>
        <v/>
      </c>
      <c r="AA15" s="23" t="str">
        <f>IF(AND($F15&gt;=AA$8,$F15&lt;AA$8+7),IF(OR($E15="Milestone",$E15="Gate"),"●",IF($E15="Decision","◆","")),"")</f>
        <v/>
      </c>
      <c r="AB15" s="23" t="str">
        <f>IF(AND($F15&gt;=AB$8,$F15&lt;AB$8+7),IF(OR($E15="Milestone",$E15="Gate"),"●",IF($E15="Decision","◆","")),"")</f>
        <v/>
      </c>
      <c r="AC15" s="23" t="str">
        <f>IF(AND($F15&gt;=AC$8,$F15&lt;AC$8+7),IF(OR($E15="Milestone",$E15="Gate"),"●",IF($E15="Decision","◆","")),"")</f>
        <v/>
      </c>
      <c r="AD15" s="23" t="str">
        <f>IF(AND($F15&gt;=AD$8,$F15&lt;AD$8+7),IF(OR($E15="Milestone",$E15="Gate"),"●",IF($E15="Decision","◆","")),"")</f>
        <v/>
      </c>
      <c r="AE15" s="23" t="str">
        <f>IF(AND($F15&gt;=AE$8,$F15&lt;AE$8+7),IF(OR($E15="Milestone",$E15="Gate"),"●",IF($E15="Decision","◆","")),"")</f>
        <v/>
      </c>
      <c r="AF15" s="23" t="str">
        <f>IF(AND($F15&gt;=AF$8,$F15&lt;AF$8+7),IF(OR($E15="Milestone",$E15="Gate"),"●",IF($E15="Decision","◆","")),"")</f>
        <v/>
      </c>
      <c r="AG15" s="23" t="str">
        <f>IF(AND($F15&gt;=AG$8,$F15&lt;AG$8+7),IF(OR($E15="Milestone",$E15="Gate"),"●",IF($E15="Decision","◆","")),"")</f>
        <v/>
      </c>
      <c r="AH15" s="23" t="str">
        <f>IF(AND($F15&gt;=AH$8,$F15&lt;AH$8+7),IF(OR($E15="Milestone",$E15="Gate"),"●",IF($E15="Decision","◆","")),"")</f>
        <v/>
      </c>
      <c r="AI15" s="23" t="str">
        <f>IF(AND($F15&gt;=AI$8,$F15&lt;AI$8+7),IF(OR($E15="Milestone",$E15="Gate"),"●",IF($E15="Decision","◆","")),"")</f>
        <v/>
      </c>
      <c r="AJ15" s="23" t="str">
        <f>IF(AND($F15&gt;=AJ$8,$F15&lt;AJ$8+7),IF(OR($E15="Milestone",$E15="Gate"),"●",IF($E15="Decision","◆","")),"")</f>
        <v/>
      </c>
      <c r="AK15" s="23" t="str">
        <f>IF(AND($F15&gt;=AK$8,$F15&lt;AK$8+7),IF(OR($E15="Milestone",$E15="Gate"),"●",IF($E15="Decision","◆","")),"")</f>
        <v/>
      </c>
      <c r="AL15" s="23" t="str">
        <f>IF(AND($F15&gt;=AL$8,$F15&lt;AL$8+7),IF(OR($E15="Milestone",$E15="Gate"),"●",IF($E15="Decision","◆","")),"")</f>
        <v/>
      </c>
      <c r="AM15" s="23" t="str">
        <f>IF(AND($F15&gt;=AM$8,$F15&lt;AM$8+7),IF(OR($E15="Milestone",$E15="Gate"),"●",IF($E15="Decision","◆","")),"")</f>
        <v/>
      </c>
      <c r="AN15" s="23" t="str">
        <f>IF(AND($F15&gt;=AN$8,$F15&lt;AN$8+7),IF(OR($E15="Milestone",$E15="Gate"),"●",IF($E15="Decision","◆","")),"")</f>
        <v/>
      </c>
      <c r="AO15" s="23" t="str">
        <f>IF(AND($F15&gt;=AO$8,$F15&lt;AO$8+7),IF(OR($E15="Milestone",$E15="Gate"),"●",IF($E15="Decision","◆","")),"")</f>
        <v/>
      </c>
      <c r="AP15" s="23" t="str">
        <f>IF(AND($F15&gt;=AP$8,$F15&lt;AP$8+7),IF(OR($E15="Milestone",$E15="Gate"),"●",IF($E15="Decision","◆","")),"")</f>
        <v/>
      </c>
      <c r="AQ15" s="23" t="str">
        <f>IF(AND($F15&gt;=AQ$8,$F15&lt;AQ$8+7),IF(OR($E15="Milestone",$E15="Gate"),"●",IF($E15="Decision","◆","")),"")</f>
        <v/>
      </c>
      <c r="AR15" s="23" t="str">
        <f>IF(AND($F15&gt;=AR$8,$F15&lt;AR$8+7),IF(OR($E15="Milestone",$E15="Gate"),"●",IF($E15="Decision","◆","")),"")</f>
        <v/>
      </c>
      <c r="AS15" s="23" t="str">
        <f>IF(AND($F15&gt;=AS$8,$F15&lt;AS$8+7),IF(OR($E15="Milestone",$E15="Gate"),"●",IF($E15="Decision","◆","")),"")</f>
        <v/>
      </c>
      <c r="AT15" s="23" t="str">
        <f>IF(AND($F15&gt;=AT$8,$F15&lt;AT$8+7),IF(OR($E15="Milestone",$E15="Gate"),"●",IF($E15="Decision","◆","")),"")</f>
        <v/>
      </c>
      <c r="AU15" s="23" t="str">
        <f>IF(AND($F15&gt;=AU$8,$F15&lt;AU$8+7),IF(OR($E15="Milestone",$E15="Gate"),"●",IF($E15="Decision","◆","")),"")</f>
        <v/>
      </c>
      <c r="AV15" s="23" t="str">
        <f>IF(AND($F15&gt;=AV$8,$F15&lt;AV$8+7),IF(OR($E15="Milestone",$E15="Gate"),"●",IF($E15="Decision","◆","")),"")</f>
        <v/>
      </c>
      <c r="AW15" s="23" t="str">
        <f>IF(AND($F15&gt;=AW$8,$F15&lt;AW$8+7),IF(OR($E15="Milestone",$E15="Gate"),"●",IF($E15="Decision","◆","")),"")</f>
        <v/>
      </c>
      <c r="AX15" s="23" t="str">
        <f>IF(AND($F15&gt;=AX$8,$F15&lt;AX$8+7),IF(OR($E15="Milestone",$E15="Gate"),"●",IF($E15="Decision","◆","")),"")</f>
        <v/>
      </c>
      <c r="AY15" s="23" t="str">
        <f>IF(AND($F15&gt;=AY$8,$F15&lt;AY$8+7),IF(OR($E15="Milestone",$E15="Gate"),"●",IF($E15="Decision","◆","")),"")</f>
        <v/>
      </c>
      <c r="AZ15" s="23" t="str">
        <f>IF(AND($F15&gt;=AZ$8,$F15&lt;AZ$8+7),IF(OR($E15="Milestone",$E15="Gate"),"●",IF($E15="Decision","◆","")),"")</f>
        <v/>
      </c>
      <c r="BA15" s="23" t="str">
        <f>IF(AND($F15&gt;=BA$8,$F15&lt;BA$8+7),IF(OR($E15="Milestone",$E15="Gate"),"●",IF($E15="Decision","◆","")),"")</f>
        <v/>
      </c>
      <c r="BB15" s="23" t="str">
        <f>IF(AND($F15&gt;=BB$8,$F15&lt;BB$8+7),IF(OR($E15="Milestone",$E15="Gate"),"●",IF($E15="Decision","◆","")),"")</f>
        <v/>
      </c>
      <c r="BC15" s="23" t="str">
        <f>IF(AND($F15&gt;=BC$8,$F15&lt;BC$8+7),IF(OR($E15="Milestone",$E15="Gate"),"●",IF($E15="Decision","◆","")),"")</f>
        <v/>
      </c>
      <c r="BD15" s="23" t="str">
        <f>IF(AND($F15&gt;=BD$8,$F15&lt;BD$8+7),IF(OR($E15="Milestone",$E15="Gate"),"●",IF($E15="Decision","◆","")),"")</f>
        <v/>
      </c>
      <c r="BE15" s="23" t="str">
        <f>IF(AND($F15&gt;=BE$8,$F15&lt;BE$8+7),IF(OR($E15="Milestone",$E15="Gate"),"●",IF($E15="Decision","◆","")),"")</f>
        <v/>
      </c>
      <c r="BF15" s="23" t="str">
        <f>IF(AND($F15&gt;=BF$8,$F15&lt;BF$8+7),IF(OR($E15="Milestone",$E15="Gate"),"●",IF($E15="Decision","◆","")),"")</f>
        <v/>
      </c>
      <c r="BG15" s="23" t="str">
        <f>IF(AND($F15&gt;=BG$8,$F15&lt;BG$8+7),IF(OR($E15="Milestone",$E15="Gate"),"●",IF($E15="Decision","◆","")),"")</f>
        <v/>
      </c>
      <c r="BH15" s="23" t="str">
        <f>IF(AND($F15&gt;=BH$8,$F15&lt;DATE(YEAR($D$4)+1,MONTH($D$4),DAY($D$4))),IF(OR($E15="Milestone",$E15="Gate"),"●",IF($E15="Decision","◆","")),"")</f>
        <v/>
      </c>
    </row>
    <row r="16" spans="2:60" ht="6.75" customHeight="1" x14ac:dyDescent="0.25"/>
    <row r="17" spans="2:60" ht="24" customHeight="1" x14ac:dyDescent="0.25">
      <c r="B17" s="9" t="s">
        <v>155</v>
      </c>
      <c r="C17" s="10" t="s">
        <v>12</v>
      </c>
      <c r="D17" s="12"/>
      <c r="E17" s="10" t="s">
        <v>13</v>
      </c>
      <c r="F17" s="1"/>
      <c r="G17" s="1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</row>
    <row r="18" spans="2:60" ht="18" customHeight="1" x14ac:dyDescent="0.25">
      <c r="B18" s="13"/>
      <c r="C18" s="14" t="s">
        <v>57</v>
      </c>
      <c r="D18" s="15" t="s">
        <v>154</v>
      </c>
      <c r="E18" s="15" t="s">
        <v>34</v>
      </c>
      <c r="F18" s="24">
        <v>46475</v>
      </c>
      <c r="G18" s="24">
        <v>46510</v>
      </c>
      <c r="H18" s="13"/>
      <c r="I18" s="23" t="str">
        <f>IF(AND($F18&gt;=I$8,$F18&lt;I$8+7),IF(OR($E18="Milestone",$E18="Gate"),"●",IF($E18="Decision","◆","")),"")</f>
        <v/>
      </c>
      <c r="J18" s="23" t="str">
        <f>IF(AND($F18&gt;=J$8,$F18&lt;J$8+7),IF(OR($E18="Milestone",$E18="Gate"),"●",IF($E18="Decision","◆","")),"")</f>
        <v/>
      </c>
      <c r="K18" s="23" t="str">
        <f>IF(AND($F18&gt;=K$8,$F18&lt;K$8+7),IF(OR($E18="Milestone",$E18="Gate"),"●",IF($E18="Decision","◆","")),"")</f>
        <v/>
      </c>
      <c r="L18" s="23" t="str">
        <f>IF(AND($F18&gt;=L$8,$F18&lt;L$8+7),IF(OR($E18="Milestone",$E18="Gate"),"●",IF($E18="Decision","◆","")),"")</f>
        <v/>
      </c>
      <c r="M18" s="23" t="str">
        <f>IF(AND($F18&gt;=M$8,$F18&lt;M$8+7),IF(OR($E18="Milestone",$E18="Gate"),"●",IF($E18="Decision","◆","")),"")</f>
        <v/>
      </c>
      <c r="N18" s="23" t="str">
        <f>IF(AND($F18&gt;=N$8,$F18&lt;N$8+7),IF(OR($E18="Milestone",$E18="Gate"),"●",IF($E18="Decision","◆","")),"")</f>
        <v/>
      </c>
      <c r="O18" s="23" t="str">
        <f>IF(AND($F18&gt;=O$8,$F18&lt;O$8+7),IF(OR($E18="Milestone",$E18="Gate"),"●",IF($E18="Decision","◆","")),"")</f>
        <v/>
      </c>
      <c r="P18" s="23" t="str">
        <f>IF(AND($F18&gt;=P$8,$F18&lt;P$8+7),IF(OR($E18="Milestone",$E18="Gate"),"●",IF($E18="Decision","◆","")),"")</f>
        <v/>
      </c>
      <c r="Q18" s="23" t="str">
        <f>IF(AND($F18&gt;=Q$8,$F18&lt;Q$8+7),IF(OR($E18="Milestone",$E18="Gate"),"●",IF($E18="Decision","◆","")),"")</f>
        <v/>
      </c>
      <c r="R18" s="23" t="str">
        <f>IF(AND($F18&gt;=R$8,$F18&lt;R$8+7),IF(OR($E18="Milestone",$E18="Gate"),"●",IF($E18="Decision","◆","")),"")</f>
        <v/>
      </c>
      <c r="S18" s="23" t="str">
        <f>IF(AND($F18&gt;=S$8,$F18&lt;S$8+7),IF(OR($E18="Milestone",$E18="Gate"),"●",IF($E18="Decision","◆","")),"")</f>
        <v/>
      </c>
      <c r="T18" s="23" t="str">
        <f>IF(AND($F18&gt;=T$8,$F18&lt;T$8+7),IF(OR($E18="Milestone",$E18="Gate"),"●",IF($E18="Decision","◆","")),"")</f>
        <v/>
      </c>
      <c r="U18" s="23" t="str">
        <f>IF(AND($F18&gt;=U$8,$F18&lt;U$8+7),IF(OR($E18="Milestone",$E18="Gate"),"●",IF($E18="Decision","◆","")),"")</f>
        <v/>
      </c>
      <c r="V18" s="23" t="str">
        <f>IF(AND($F18&gt;=V$8,$F18&lt;V$8+7),IF(OR($E18="Milestone",$E18="Gate"),"●",IF($E18="Decision","◆","")),"")</f>
        <v/>
      </c>
      <c r="W18" s="23" t="str">
        <f>IF(AND($F18&gt;=W$8,$F18&lt;W$8+7),IF(OR($E18="Milestone",$E18="Gate"),"●",IF($E18="Decision","◆","")),"")</f>
        <v/>
      </c>
      <c r="X18" s="23" t="str">
        <f>IF(AND($F18&gt;=X$8,$F18&lt;X$8+7),IF(OR($E18="Milestone",$E18="Gate"),"●",IF($E18="Decision","◆","")),"")</f>
        <v/>
      </c>
      <c r="Y18" s="23" t="str">
        <f>IF(AND($F18&gt;=Y$8,$F18&lt;Y$8+7),IF(OR($E18="Milestone",$E18="Gate"),"●",IF($E18="Decision","◆","")),"")</f>
        <v/>
      </c>
      <c r="Z18" s="23" t="str">
        <f>IF(AND($F18&gt;=Z$8,$F18&lt;Z$8+7),IF(OR($E18="Milestone",$E18="Gate"),"●",IF($E18="Decision","◆","")),"")</f>
        <v/>
      </c>
      <c r="AA18" s="23" t="str">
        <f>IF(AND($F18&gt;=AA$8,$F18&lt;AA$8+7),IF(OR($E18="Milestone",$E18="Gate"),"●",IF($E18="Decision","◆","")),"")</f>
        <v/>
      </c>
      <c r="AB18" s="23" t="str">
        <f>IF(AND($F18&gt;=AB$8,$F18&lt;AB$8+7),IF(OR($E18="Milestone",$E18="Gate"),"●",IF($E18="Decision","◆","")),"")</f>
        <v/>
      </c>
      <c r="AC18" s="23" t="str">
        <f>IF(AND($F18&gt;=AC$8,$F18&lt;AC$8+7),IF(OR($E18="Milestone",$E18="Gate"),"●",IF($E18="Decision","◆","")),"")</f>
        <v/>
      </c>
      <c r="AD18" s="23" t="str">
        <f>IF(AND($F18&gt;=AD$8,$F18&lt;AD$8+7),IF(OR($E18="Milestone",$E18="Gate"),"●",IF($E18="Decision","◆","")),"")</f>
        <v/>
      </c>
      <c r="AE18" s="23" t="str">
        <f>IF(AND($F18&gt;=AE$8,$F18&lt;AE$8+7),IF(OR($E18="Milestone",$E18="Gate"),"●",IF($E18="Decision","◆","")),"")</f>
        <v/>
      </c>
      <c r="AF18" s="23" t="str">
        <f>IF(AND($F18&gt;=AF$8,$F18&lt;AF$8+7),IF(OR($E18="Milestone",$E18="Gate"),"●",IF($E18="Decision","◆","")),"")</f>
        <v/>
      </c>
      <c r="AG18" s="23" t="str">
        <f>IF(AND($F18&gt;=AG$8,$F18&lt;AG$8+7),IF(OR($E18="Milestone",$E18="Gate"),"●",IF($E18="Decision","◆","")),"")</f>
        <v/>
      </c>
      <c r="AH18" s="23" t="str">
        <f>IF(AND($F18&gt;=AH$8,$F18&lt;AH$8+7),IF(OR($E18="Milestone",$E18="Gate"),"●",IF($E18="Decision","◆","")),"")</f>
        <v/>
      </c>
      <c r="AI18" s="23" t="str">
        <f>IF(AND($F18&gt;=AI$8,$F18&lt;AI$8+7),IF(OR($E18="Milestone",$E18="Gate"),"●",IF($E18="Decision","◆","")),"")</f>
        <v/>
      </c>
      <c r="AJ18" s="23" t="str">
        <f>IF(AND($F18&gt;=AJ$8,$F18&lt;AJ$8+7),IF(OR($E18="Milestone",$E18="Gate"),"●",IF($E18="Decision","◆","")),"")</f>
        <v/>
      </c>
      <c r="AK18" s="23" t="str">
        <f>IF(AND($F18&gt;=AK$8,$F18&lt;AK$8+7),IF(OR($E18="Milestone",$E18="Gate"),"●",IF($E18="Decision","◆","")),"")</f>
        <v/>
      </c>
      <c r="AL18" s="23" t="str">
        <f>IF(AND($F18&gt;=AL$8,$F18&lt;AL$8+7),IF(OR($E18="Milestone",$E18="Gate"),"●",IF($E18="Decision","◆","")),"")</f>
        <v/>
      </c>
      <c r="AM18" s="23" t="str">
        <f>IF(AND($F18&gt;=AM$8,$F18&lt;AM$8+7),IF(OR($E18="Milestone",$E18="Gate"),"●",IF($E18="Decision","◆","")),"")</f>
        <v/>
      </c>
      <c r="AN18" s="23" t="str">
        <f>IF(AND($F18&gt;=AN$8,$F18&lt;AN$8+7),IF(OR($E18="Milestone",$E18="Gate"),"●",IF($E18="Decision","◆","")),"")</f>
        <v/>
      </c>
      <c r="AO18" s="23" t="str">
        <f>IF(AND($F18&gt;=AO$8,$F18&lt;AO$8+7),IF(OR($E18="Milestone",$E18="Gate"),"●",IF($E18="Decision","◆","")),"")</f>
        <v/>
      </c>
      <c r="AP18" s="23" t="str">
        <f>IF(AND($F18&gt;=AP$8,$F18&lt;AP$8+7),IF(OR($E18="Milestone",$E18="Gate"),"●",IF($E18="Decision","◆","")),"")</f>
        <v/>
      </c>
      <c r="AQ18" s="23" t="str">
        <f>IF(AND($F18&gt;=AQ$8,$F18&lt;AQ$8+7),IF(OR($E18="Milestone",$E18="Gate"),"●",IF($E18="Decision","◆","")),"")</f>
        <v/>
      </c>
      <c r="AR18" s="23" t="str">
        <f>IF(AND($F18&gt;=AR$8,$F18&lt;AR$8+7),IF(OR($E18="Milestone",$E18="Gate"),"●",IF($E18="Decision","◆","")),"")</f>
        <v/>
      </c>
      <c r="AS18" s="23" t="str">
        <f>IF(AND($F18&gt;=AS$8,$F18&lt;AS$8+7),IF(OR($E18="Milestone",$E18="Gate"),"●",IF($E18="Decision","◆","")),"")</f>
        <v/>
      </c>
      <c r="AT18" s="23" t="str">
        <f>IF(AND($F18&gt;=AT$8,$F18&lt;AT$8+7),IF(OR($E18="Milestone",$E18="Gate"),"●",IF($E18="Decision","◆","")),"")</f>
        <v/>
      </c>
      <c r="AU18" s="23" t="str">
        <f>IF(AND($F18&gt;=AU$8,$F18&lt;AU$8+7),IF(OR($E18="Milestone",$E18="Gate"),"●",IF($E18="Decision","◆","")),"")</f>
        <v/>
      </c>
      <c r="AV18" s="23" t="str">
        <f>IF(AND($F18&gt;=AV$8,$F18&lt;AV$8+7),IF(OR($E18="Milestone",$E18="Gate"),"●",IF($E18="Decision","◆","")),"")</f>
        <v/>
      </c>
      <c r="AW18" s="23" t="str">
        <f>IF(AND($F18&gt;=AW$8,$F18&lt;AW$8+7),IF(OR($E18="Milestone",$E18="Gate"),"●",IF($E18="Decision","◆","")),"")</f>
        <v/>
      </c>
      <c r="AX18" s="23" t="str">
        <f>IF(AND($F18&gt;=AX$8,$F18&lt;AX$8+7),IF(OR($E18="Milestone",$E18="Gate"),"●",IF($E18="Decision","◆","")),"")</f>
        <v/>
      </c>
      <c r="AY18" s="23" t="str">
        <f>IF(AND($F18&gt;=AY$8,$F18&lt;AY$8+7),IF(OR($E18="Milestone",$E18="Gate"),"●",IF($E18="Decision","◆","")),"")</f>
        <v/>
      </c>
      <c r="AZ18" s="23" t="str">
        <f>IF(AND($F18&gt;=AZ$8,$F18&lt;AZ$8+7),IF(OR($E18="Milestone",$E18="Gate"),"●",IF($E18="Decision","◆","")),"")</f>
        <v/>
      </c>
      <c r="BA18" s="23" t="str">
        <f>IF(AND($F18&gt;=BA$8,$F18&lt;BA$8+7),IF(OR($E18="Milestone",$E18="Gate"),"●",IF($E18="Decision","◆","")),"")</f>
        <v/>
      </c>
      <c r="BB18" s="23" t="str">
        <f>IF(AND($F18&gt;=BB$8,$F18&lt;BB$8+7),IF(OR($E18="Milestone",$E18="Gate"),"●",IF($E18="Decision","◆","")),"")</f>
        <v/>
      </c>
      <c r="BC18" s="23" t="str">
        <f>IF(AND($F18&gt;=BC$8,$F18&lt;BC$8+7),IF(OR($E18="Milestone",$E18="Gate"),"●",IF($E18="Decision","◆","")),"")</f>
        <v/>
      </c>
      <c r="BD18" s="23" t="str">
        <f>IF(AND($F18&gt;=BD$8,$F18&lt;BD$8+7),IF(OR($E18="Milestone",$E18="Gate"),"●",IF($E18="Decision","◆","")),"")</f>
        <v/>
      </c>
      <c r="BE18" s="23" t="str">
        <f>IF(AND($F18&gt;=BE$8,$F18&lt;BE$8+7),IF(OR($E18="Milestone",$E18="Gate"),"●",IF($E18="Decision","◆","")),"")</f>
        <v/>
      </c>
      <c r="BF18" s="23" t="str">
        <f>IF(AND($F18&gt;=BF$8,$F18&lt;BF$8+7),IF(OR($E18="Milestone",$E18="Gate"),"●",IF($E18="Decision","◆","")),"")</f>
        <v/>
      </c>
      <c r="BG18" s="23" t="str">
        <f>IF(AND($F18&gt;=BG$8,$F18&lt;BG$8+7),IF(OR($E18="Milestone",$E18="Gate"),"●",IF($E18="Decision","◆","")),"")</f>
        <v/>
      </c>
      <c r="BH18" s="23" t="str">
        <f>IF(AND($F18&gt;=BH$8,$F18&lt;DATE(YEAR($D$4)+1,MONTH($D$4),DAY($D$4))),IF(OR($E18="Milestone",$E18="Gate"),"●",IF($E18="Decision","◆","")),"")</f>
        <v/>
      </c>
    </row>
    <row r="19" spans="2:60" ht="18" customHeight="1" x14ac:dyDescent="0.25">
      <c r="B19" s="13"/>
      <c r="C19" s="14" t="s">
        <v>74</v>
      </c>
      <c r="D19" s="15" t="s">
        <v>153</v>
      </c>
      <c r="E19" s="15" t="s">
        <v>34</v>
      </c>
      <c r="F19" s="24">
        <v>46496</v>
      </c>
      <c r="G19" s="24">
        <v>46533</v>
      </c>
      <c r="H19" s="13"/>
      <c r="I19" s="23" t="str">
        <f>IF(AND($F19&gt;=I$8,$F19&lt;I$8+7),IF(OR($E19="Milestone",$E19="Gate"),"●",IF($E19="Decision","◆","")),"")</f>
        <v/>
      </c>
      <c r="J19" s="23" t="str">
        <f>IF(AND($F19&gt;=J$8,$F19&lt;J$8+7),IF(OR($E19="Milestone",$E19="Gate"),"●",IF($E19="Decision","◆","")),"")</f>
        <v/>
      </c>
      <c r="K19" s="23" t="str">
        <f>IF(AND($F19&gt;=K$8,$F19&lt;K$8+7),IF(OR($E19="Milestone",$E19="Gate"),"●",IF($E19="Decision","◆","")),"")</f>
        <v/>
      </c>
      <c r="L19" s="23" t="str">
        <f>IF(AND($F19&gt;=L$8,$F19&lt;L$8+7),IF(OR($E19="Milestone",$E19="Gate"),"●",IF($E19="Decision","◆","")),"")</f>
        <v/>
      </c>
      <c r="M19" s="23" t="str">
        <f>IF(AND($F19&gt;=M$8,$F19&lt;M$8+7),IF(OR($E19="Milestone",$E19="Gate"),"●",IF($E19="Decision","◆","")),"")</f>
        <v/>
      </c>
      <c r="N19" s="23" t="str">
        <f>IF(AND($F19&gt;=N$8,$F19&lt;N$8+7),IF(OR($E19="Milestone",$E19="Gate"),"●",IF($E19="Decision","◆","")),"")</f>
        <v/>
      </c>
      <c r="O19" s="23" t="str">
        <f>IF(AND($F19&gt;=O$8,$F19&lt;O$8+7),IF(OR($E19="Milestone",$E19="Gate"),"●",IF($E19="Decision","◆","")),"")</f>
        <v/>
      </c>
      <c r="P19" s="23" t="str">
        <f>IF(AND($F19&gt;=P$8,$F19&lt;P$8+7),IF(OR($E19="Milestone",$E19="Gate"),"●",IF($E19="Decision","◆","")),"")</f>
        <v/>
      </c>
      <c r="Q19" s="23" t="str">
        <f>IF(AND($F19&gt;=Q$8,$F19&lt;Q$8+7),IF(OR($E19="Milestone",$E19="Gate"),"●",IF($E19="Decision","◆","")),"")</f>
        <v/>
      </c>
      <c r="R19" s="23" t="str">
        <f>IF(AND($F19&gt;=R$8,$F19&lt;R$8+7),IF(OR($E19="Milestone",$E19="Gate"),"●",IF($E19="Decision","◆","")),"")</f>
        <v/>
      </c>
      <c r="S19" s="23" t="str">
        <f>IF(AND($F19&gt;=S$8,$F19&lt;S$8+7),IF(OR($E19="Milestone",$E19="Gate"),"●",IF($E19="Decision","◆","")),"")</f>
        <v/>
      </c>
      <c r="T19" s="23" t="str">
        <f>IF(AND($F19&gt;=T$8,$F19&lt;T$8+7),IF(OR($E19="Milestone",$E19="Gate"),"●",IF($E19="Decision","◆","")),"")</f>
        <v/>
      </c>
      <c r="U19" s="23" t="str">
        <f>IF(AND($F19&gt;=U$8,$F19&lt;U$8+7),IF(OR($E19="Milestone",$E19="Gate"),"●",IF($E19="Decision","◆","")),"")</f>
        <v/>
      </c>
      <c r="V19" s="23" t="str">
        <f>IF(AND($F19&gt;=V$8,$F19&lt;V$8+7),IF(OR($E19="Milestone",$E19="Gate"),"●",IF($E19="Decision","◆","")),"")</f>
        <v/>
      </c>
      <c r="W19" s="23" t="str">
        <f>IF(AND($F19&gt;=W$8,$F19&lt;W$8+7),IF(OR($E19="Milestone",$E19="Gate"),"●",IF($E19="Decision","◆","")),"")</f>
        <v/>
      </c>
      <c r="X19" s="23" t="str">
        <f>IF(AND($F19&gt;=X$8,$F19&lt;X$8+7),IF(OR($E19="Milestone",$E19="Gate"),"●",IF($E19="Decision","◆","")),"")</f>
        <v/>
      </c>
      <c r="Y19" s="23" t="str">
        <f>IF(AND($F19&gt;=Y$8,$F19&lt;Y$8+7),IF(OR($E19="Milestone",$E19="Gate"),"●",IF($E19="Decision","◆","")),"")</f>
        <v/>
      </c>
      <c r="Z19" s="23" t="str">
        <f>IF(AND($F19&gt;=Z$8,$F19&lt;Z$8+7),IF(OR($E19="Milestone",$E19="Gate"),"●",IF($E19="Decision","◆","")),"")</f>
        <v/>
      </c>
      <c r="AA19" s="23" t="str">
        <f>IF(AND($F19&gt;=AA$8,$F19&lt;AA$8+7),IF(OR($E19="Milestone",$E19="Gate"),"●",IF($E19="Decision","◆","")),"")</f>
        <v/>
      </c>
      <c r="AB19" s="23" t="str">
        <f>IF(AND($F19&gt;=AB$8,$F19&lt;AB$8+7),IF(OR($E19="Milestone",$E19="Gate"),"●",IF($E19="Decision","◆","")),"")</f>
        <v/>
      </c>
      <c r="AC19" s="23" t="str">
        <f>IF(AND($F19&gt;=AC$8,$F19&lt;AC$8+7),IF(OR($E19="Milestone",$E19="Gate"),"●",IF($E19="Decision","◆","")),"")</f>
        <v/>
      </c>
      <c r="AD19" s="23" t="str">
        <f>IF(AND($F19&gt;=AD$8,$F19&lt;AD$8+7),IF(OR($E19="Milestone",$E19="Gate"),"●",IF($E19="Decision","◆","")),"")</f>
        <v/>
      </c>
      <c r="AE19" s="23" t="str">
        <f>IF(AND($F19&gt;=AE$8,$F19&lt;AE$8+7),IF(OR($E19="Milestone",$E19="Gate"),"●",IF($E19="Decision","◆","")),"")</f>
        <v/>
      </c>
      <c r="AF19" s="23" t="str">
        <f>IF(AND($F19&gt;=AF$8,$F19&lt;AF$8+7),IF(OR($E19="Milestone",$E19="Gate"),"●",IF($E19="Decision","◆","")),"")</f>
        <v/>
      </c>
      <c r="AG19" s="23" t="str">
        <f>IF(AND($F19&gt;=AG$8,$F19&lt;AG$8+7),IF(OR($E19="Milestone",$E19="Gate"),"●",IF($E19="Decision","◆","")),"")</f>
        <v/>
      </c>
      <c r="AH19" s="23" t="str">
        <f>IF(AND($F19&gt;=AH$8,$F19&lt;AH$8+7),IF(OR($E19="Milestone",$E19="Gate"),"●",IF($E19="Decision","◆","")),"")</f>
        <v/>
      </c>
      <c r="AI19" s="23" t="str">
        <f>IF(AND($F19&gt;=AI$8,$F19&lt;AI$8+7),IF(OR($E19="Milestone",$E19="Gate"),"●",IF($E19="Decision","◆","")),"")</f>
        <v/>
      </c>
      <c r="AJ19" s="23" t="str">
        <f>IF(AND($F19&gt;=AJ$8,$F19&lt;AJ$8+7),IF(OR($E19="Milestone",$E19="Gate"),"●",IF($E19="Decision","◆","")),"")</f>
        <v/>
      </c>
      <c r="AK19" s="23" t="str">
        <f>IF(AND($F19&gt;=AK$8,$F19&lt;AK$8+7),IF(OR($E19="Milestone",$E19="Gate"),"●",IF($E19="Decision","◆","")),"")</f>
        <v/>
      </c>
      <c r="AL19" s="23" t="str">
        <f>IF(AND($F19&gt;=AL$8,$F19&lt;AL$8+7),IF(OR($E19="Milestone",$E19="Gate"),"●",IF($E19="Decision","◆","")),"")</f>
        <v/>
      </c>
      <c r="AM19" s="23" t="str">
        <f>IF(AND($F19&gt;=AM$8,$F19&lt;AM$8+7),IF(OR($E19="Milestone",$E19="Gate"),"●",IF($E19="Decision","◆","")),"")</f>
        <v/>
      </c>
      <c r="AN19" s="23" t="str">
        <f>IF(AND($F19&gt;=AN$8,$F19&lt;AN$8+7),IF(OR($E19="Milestone",$E19="Gate"),"●",IF($E19="Decision","◆","")),"")</f>
        <v/>
      </c>
      <c r="AO19" s="23" t="str">
        <f>IF(AND($F19&gt;=AO$8,$F19&lt;AO$8+7),IF(OR($E19="Milestone",$E19="Gate"),"●",IF($E19="Decision","◆","")),"")</f>
        <v/>
      </c>
      <c r="AP19" s="23" t="str">
        <f>IF(AND($F19&gt;=AP$8,$F19&lt;AP$8+7),IF(OR($E19="Milestone",$E19="Gate"),"●",IF($E19="Decision","◆","")),"")</f>
        <v/>
      </c>
      <c r="AQ19" s="23" t="str">
        <f>IF(AND($F19&gt;=AQ$8,$F19&lt;AQ$8+7),IF(OR($E19="Milestone",$E19="Gate"),"●",IF($E19="Decision","◆","")),"")</f>
        <v/>
      </c>
      <c r="AR19" s="23" t="str">
        <f>IF(AND($F19&gt;=AR$8,$F19&lt;AR$8+7),IF(OR($E19="Milestone",$E19="Gate"),"●",IF($E19="Decision","◆","")),"")</f>
        <v/>
      </c>
      <c r="AS19" s="23" t="str">
        <f>IF(AND($F19&gt;=AS$8,$F19&lt;AS$8+7),IF(OR($E19="Milestone",$E19="Gate"),"●",IF($E19="Decision","◆","")),"")</f>
        <v/>
      </c>
      <c r="AT19" s="23" t="str">
        <f>IF(AND($F19&gt;=AT$8,$F19&lt;AT$8+7),IF(OR($E19="Milestone",$E19="Gate"),"●",IF($E19="Decision","◆","")),"")</f>
        <v/>
      </c>
      <c r="AU19" s="23" t="str">
        <f>IF(AND($F19&gt;=AU$8,$F19&lt;AU$8+7),IF(OR($E19="Milestone",$E19="Gate"),"●",IF($E19="Decision","◆","")),"")</f>
        <v/>
      </c>
      <c r="AV19" s="23" t="str">
        <f>IF(AND($F19&gt;=AV$8,$F19&lt;AV$8+7),IF(OR($E19="Milestone",$E19="Gate"),"●",IF($E19="Decision","◆","")),"")</f>
        <v/>
      </c>
      <c r="AW19" s="23" t="str">
        <f>IF(AND($F19&gt;=AW$8,$F19&lt;AW$8+7),IF(OR($E19="Milestone",$E19="Gate"),"●",IF($E19="Decision","◆","")),"")</f>
        <v/>
      </c>
      <c r="AX19" s="23" t="str">
        <f>IF(AND($F19&gt;=AX$8,$F19&lt;AX$8+7),IF(OR($E19="Milestone",$E19="Gate"),"●",IF($E19="Decision","◆","")),"")</f>
        <v/>
      </c>
      <c r="AY19" s="23" t="str">
        <f>IF(AND($F19&gt;=AY$8,$F19&lt;AY$8+7),IF(OR($E19="Milestone",$E19="Gate"),"●",IF($E19="Decision","◆","")),"")</f>
        <v/>
      </c>
      <c r="AZ19" s="23" t="str">
        <f>IF(AND($F19&gt;=AZ$8,$F19&lt;AZ$8+7),IF(OR($E19="Milestone",$E19="Gate"),"●",IF($E19="Decision","◆","")),"")</f>
        <v/>
      </c>
      <c r="BA19" s="23" t="str">
        <f>IF(AND($F19&gt;=BA$8,$F19&lt;BA$8+7),IF(OR($E19="Milestone",$E19="Gate"),"●",IF($E19="Decision","◆","")),"")</f>
        <v/>
      </c>
      <c r="BB19" s="23" t="str">
        <f>IF(AND($F19&gt;=BB$8,$F19&lt;BB$8+7),IF(OR($E19="Milestone",$E19="Gate"),"●",IF($E19="Decision","◆","")),"")</f>
        <v/>
      </c>
      <c r="BC19" s="23" t="str">
        <f>IF(AND($F19&gt;=BC$8,$F19&lt;BC$8+7),IF(OR($E19="Milestone",$E19="Gate"),"●",IF($E19="Decision","◆","")),"")</f>
        <v/>
      </c>
      <c r="BD19" s="23" t="str">
        <f>IF(AND($F19&gt;=BD$8,$F19&lt;BD$8+7),IF(OR($E19="Milestone",$E19="Gate"),"●",IF($E19="Decision","◆","")),"")</f>
        <v/>
      </c>
      <c r="BE19" s="23" t="str">
        <f>IF(AND($F19&gt;=BE$8,$F19&lt;BE$8+7),IF(OR($E19="Milestone",$E19="Gate"),"●",IF($E19="Decision","◆","")),"")</f>
        <v/>
      </c>
      <c r="BF19" s="23" t="str">
        <f>IF(AND($F19&gt;=BF$8,$F19&lt;BF$8+7),IF(OR($E19="Milestone",$E19="Gate"),"●",IF($E19="Decision","◆","")),"")</f>
        <v/>
      </c>
      <c r="BG19" s="23" t="str">
        <f>IF(AND($F19&gt;=BG$8,$F19&lt;BG$8+7),IF(OR($E19="Milestone",$E19="Gate"),"●",IF($E19="Decision","◆","")),"")</f>
        <v/>
      </c>
      <c r="BH19" s="23" t="str">
        <f>IF(AND($F19&gt;=BH$8,$F19&lt;DATE(YEAR($D$4)+1,MONTH($D$4),DAY($D$4))),IF(OR($E19="Milestone",$E19="Gate"),"●",IF($E19="Decision","◆","")),"")</f>
        <v/>
      </c>
    </row>
    <row r="20" spans="2:60" ht="18" customHeight="1" x14ac:dyDescent="0.25">
      <c r="B20" s="13"/>
      <c r="C20" s="14" t="s">
        <v>26</v>
      </c>
      <c r="D20" s="15" t="s">
        <v>152</v>
      </c>
      <c r="E20" s="15" t="s">
        <v>25</v>
      </c>
      <c r="F20" s="24">
        <v>46535</v>
      </c>
      <c r="G20" s="24"/>
      <c r="H20" s="13"/>
      <c r="I20" s="23" t="str">
        <f>IF(AND($F20&gt;=I$8,$F20&lt;I$8+7),IF(OR($E20="Milestone",$E20="Gate"),"●",IF($E20="Decision","◆","")),"")</f>
        <v/>
      </c>
      <c r="J20" s="23" t="str">
        <f>IF(AND($F20&gt;=J$8,$F20&lt;J$8+7),IF(OR($E20="Milestone",$E20="Gate"),"●",IF($E20="Decision","◆","")),"")</f>
        <v/>
      </c>
      <c r="K20" s="23" t="str">
        <f>IF(AND($F20&gt;=K$8,$F20&lt;K$8+7),IF(OR($E20="Milestone",$E20="Gate"),"●",IF($E20="Decision","◆","")),"")</f>
        <v/>
      </c>
      <c r="L20" s="23" t="str">
        <f>IF(AND($F20&gt;=L$8,$F20&lt;L$8+7),IF(OR($E20="Milestone",$E20="Gate"),"●",IF($E20="Decision","◆","")),"")</f>
        <v/>
      </c>
      <c r="M20" s="23" t="str">
        <f>IF(AND($F20&gt;=M$8,$F20&lt;M$8+7),IF(OR($E20="Milestone",$E20="Gate"),"●",IF($E20="Decision","◆","")),"")</f>
        <v/>
      </c>
      <c r="N20" s="23" t="str">
        <f>IF(AND($F20&gt;=N$8,$F20&lt;N$8+7),IF(OR($E20="Milestone",$E20="Gate"),"●",IF($E20="Decision","◆","")),"")</f>
        <v/>
      </c>
      <c r="O20" s="23" t="str">
        <f>IF(AND($F20&gt;=O$8,$F20&lt;O$8+7),IF(OR($E20="Milestone",$E20="Gate"),"●",IF($E20="Decision","◆","")),"")</f>
        <v/>
      </c>
      <c r="P20" s="23" t="str">
        <f>IF(AND($F20&gt;=P$8,$F20&lt;P$8+7),IF(OR($E20="Milestone",$E20="Gate"),"●",IF($E20="Decision","◆","")),"")</f>
        <v/>
      </c>
      <c r="Q20" s="23" t="str">
        <f>IF(AND($F20&gt;=Q$8,$F20&lt;Q$8+7),IF(OR($E20="Milestone",$E20="Gate"),"●",IF($E20="Decision","◆","")),"")</f>
        <v/>
      </c>
      <c r="R20" s="23" t="str">
        <f>IF(AND($F20&gt;=R$8,$F20&lt;R$8+7),IF(OR($E20="Milestone",$E20="Gate"),"●",IF($E20="Decision","◆","")),"")</f>
        <v/>
      </c>
      <c r="S20" s="23" t="str">
        <f>IF(AND($F20&gt;=S$8,$F20&lt;S$8+7),IF(OR($E20="Milestone",$E20="Gate"),"●",IF($E20="Decision","◆","")),"")</f>
        <v/>
      </c>
      <c r="T20" s="23" t="str">
        <f>IF(AND($F20&gt;=T$8,$F20&lt;T$8+7),IF(OR($E20="Milestone",$E20="Gate"),"●",IF($E20="Decision","◆","")),"")</f>
        <v/>
      </c>
      <c r="U20" s="23" t="str">
        <f>IF(AND($F20&gt;=U$8,$F20&lt;U$8+7),IF(OR($E20="Milestone",$E20="Gate"),"●",IF($E20="Decision","◆","")),"")</f>
        <v/>
      </c>
      <c r="V20" s="23" t="str">
        <f>IF(AND($F20&gt;=V$8,$F20&lt;V$8+7),IF(OR($E20="Milestone",$E20="Gate"),"●",IF($E20="Decision","◆","")),"")</f>
        <v/>
      </c>
      <c r="W20" s="23" t="str">
        <f>IF(AND($F20&gt;=W$8,$F20&lt;W$8+7),IF(OR($E20="Milestone",$E20="Gate"),"●",IF($E20="Decision","◆","")),"")</f>
        <v/>
      </c>
      <c r="X20" s="23" t="str">
        <f>IF(AND($F20&gt;=X$8,$F20&lt;X$8+7),IF(OR($E20="Milestone",$E20="Gate"),"●",IF($E20="Decision","◆","")),"")</f>
        <v/>
      </c>
      <c r="Y20" s="23" t="str">
        <f>IF(AND($F20&gt;=Y$8,$F20&lt;Y$8+7),IF(OR($E20="Milestone",$E20="Gate"),"●",IF($E20="Decision","◆","")),"")</f>
        <v/>
      </c>
      <c r="Z20" s="23" t="str">
        <f>IF(AND($F20&gt;=Z$8,$F20&lt;Z$8+7),IF(OR($E20="Milestone",$E20="Gate"),"●",IF($E20="Decision","◆","")),"")</f>
        <v/>
      </c>
      <c r="AA20" s="23" t="str">
        <f>IF(AND($F20&gt;=AA$8,$F20&lt;AA$8+7),IF(OR($E20="Milestone",$E20="Gate"),"●",IF($E20="Decision","◆","")),"")</f>
        <v/>
      </c>
      <c r="AB20" s="23" t="str">
        <f>IF(AND($F20&gt;=AB$8,$F20&lt;AB$8+7),IF(OR($E20="Milestone",$E20="Gate"),"●",IF($E20="Decision","◆","")),"")</f>
        <v/>
      </c>
      <c r="AC20" s="23" t="str">
        <f>IF(AND($F20&gt;=AC$8,$F20&lt;AC$8+7),IF(OR($E20="Milestone",$E20="Gate"),"●",IF($E20="Decision","◆","")),"")</f>
        <v/>
      </c>
      <c r="AD20" s="23" t="str">
        <f>IF(AND($F20&gt;=AD$8,$F20&lt;AD$8+7),IF(OR($E20="Milestone",$E20="Gate"),"●",IF($E20="Decision","◆","")),"")</f>
        <v>●</v>
      </c>
      <c r="AE20" s="23" t="str">
        <f>IF(AND($F20&gt;=AE$8,$F20&lt;AE$8+7),IF(OR($E20="Milestone",$E20="Gate"),"●",IF($E20="Decision","◆","")),"")</f>
        <v/>
      </c>
      <c r="AF20" s="23" t="str">
        <f>IF(AND($F20&gt;=AF$8,$F20&lt;AF$8+7),IF(OR($E20="Milestone",$E20="Gate"),"●",IF($E20="Decision","◆","")),"")</f>
        <v/>
      </c>
      <c r="AG20" s="23" t="str">
        <f>IF(AND($F20&gt;=AG$8,$F20&lt;AG$8+7),IF(OR($E20="Milestone",$E20="Gate"),"●",IF($E20="Decision","◆","")),"")</f>
        <v/>
      </c>
      <c r="AH20" s="23" t="str">
        <f>IF(AND($F20&gt;=AH$8,$F20&lt;AH$8+7),IF(OR($E20="Milestone",$E20="Gate"),"●",IF($E20="Decision","◆","")),"")</f>
        <v/>
      </c>
      <c r="AI20" s="23" t="str">
        <f>IF(AND($F20&gt;=AI$8,$F20&lt;AI$8+7),IF(OR($E20="Milestone",$E20="Gate"),"●",IF($E20="Decision","◆","")),"")</f>
        <v/>
      </c>
      <c r="AJ20" s="23" t="str">
        <f>IF(AND($F20&gt;=AJ$8,$F20&lt;AJ$8+7),IF(OR($E20="Milestone",$E20="Gate"),"●",IF($E20="Decision","◆","")),"")</f>
        <v/>
      </c>
      <c r="AK20" s="23" t="str">
        <f>IF(AND($F20&gt;=AK$8,$F20&lt;AK$8+7),IF(OR($E20="Milestone",$E20="Gate"),"●",IF($E20="Decision","◆","")),"")</f>
        <v/>
      </c>
      <c r="AL20" s="23" t="str">
        <f>IF(AND($F20&gt;=AL$8,$F20&lt;AL$8+7),IF(OR($E20="Milestone",$E20="Gate"),"●",IF($E20="Decision","◆","")),"")</f>
        <v/>
      </c>
      <c r="AM20" s="23" t="str">
        <f>IF(AND($F20&gt;=AM$8,$F20&lt;AM$8+7),IF(OR($E20="Milestone",$E20="Gate"),"●",IF($E20="Decision","◆","")),"")</f>
        <v/>
      </c>
      <c r="AN20" s="23" t="str">
        <f>IF(AND($F20&gt;=AN$8,$F20&lt;AN$8+7),IF(OR($E20="Milestone",$E20="Gate"),"●",IF($E20="Decision","◆","")),"")</f>
        <v/>
      </c>
      <c r="AO20" s="23" t="str">
        <f>IF(AND($F20&gt;=AO$8,$F20&lt;AO$8+7),IF(OR($E20="Milestone",$E20="Gate"),"●",IF($E20="Decision","◆","")),"")</f>
        <v/>
      </c>
      <c r="AP20" s="23" t="str">
        <f>IF(AND($F20&gt;=AP$8,$F20&lt;AP$8+7),IF(OR($E20="Milestone",$E20="Gate"),"●",IF($E20="Decision","◆","")),"")</f>
        <v/>
      </c>
      <c r="AQ20" s="23" t="str">
        <f>IF(AND($F20&gt;=AQ$8,$F20&lt;AQ$8+7),IF(OR($E20="Milestone",$E20="Gate"),"●",IF($E20="Decision","◆","")),"")</f>
        <v/>
      </c>
      <c r="AR20" s="23" t="str">
        <f>IF(AND($F20&gt;=AR$8,$F20&lt;AR$8+7),IF(OR($E20="Milestone",$E20="Gate"),"●",IF($E20="Decision","◆","")),"")</f>
        <v/>
      </c>
      <c r="AS20" s="23" t="str">
        <f>IF(AND($F20&gt;=AS$8,$F20&lt;AS$8+7),IF(OR($E20="Milestone",$E20="Gate"),"●",IF($E20="Decision","◆","")),"")</f>
        <v/>
      </c>
      <c r="AT20" s="23" t="str">
        <f>IF(AND($F20&gt;=AT$8,$F20&lt;AT$8+7),IF(OR($E20="Milestone",$E20="Gate"),"●",IF($E20="Decision","◆","")),"")</f>
        <v/>
      </c>
      <c r="AU20" s="23" t="str">
        <f>IF(AND($F20&gt;=AU$8,$F20&lt;AU$8+7),IF(OR($E20="Milestone",$E20="Gate"),"●",IF($E20="Decision","◆","")),"")</f>
        <v/>
      </c>
      <c r="AV20" s="23" t="str">
        <f>IF(AND($F20&gt;=AV$8,$F20&lt;AV$8+7),IF(OR($E20="Milestone",$E20="Gate"),"●",IF($E20="Decision","◆","")),"")</f>
        <v/>
      </c>
      <c r="AW20" s="23" t="str">
        <f>IF(AND($F20&gt;=AW$8,$F20&lt;AW$8+7),IF(OR($E20="Milestone",$E20="Gate"),"●",IF($E20="Decision","◆","")),"")</f>
        <v/>
      </c>
      <c r="AX20" s="23" t="str">
        <f>IF(AND($F20&gt;=AX$8,$F20&lt;AX$8+7),IF(OR($E20="Milestone",$E20="Gate"),"●",IF($E20="Decision","◆","")),"")</f>
        <v/>
      </c>
      <c r="AY20" s="23" t="str">
        <f>IF(AND($F20&gt;=AY$8,$F20&lt;AY$8+7),IF(OR($E20="Milestone",$E20="Gate"),"●",IF($E20="Decision","◆","")),"")</f>
        <v/>
      </c>
      <c r="AZ20" s="23" t="str">
        <f>IF(AND($F20&gt;=AZ$8,$F20&lt;AZ$8+7),IF(OR($E20="Milestone",$E20="Gate"),"●",IF($E20="Decision","◆","")),"")</f>
        <v/>
      </c>
      <c r="BA20" s="23" t="str">
        <f>IF(AND($F20&gt;=BA$8,$F20&lt;BA$8+7),IF(OR($E20="Milestone",$E20="Gate"),"●",IF($E20="Decision","◆","")),"")</f>
        <v/>
      </c>
      <c r="BB20" s="23" t="str">
        <f>IF(AND($F20&gt;=BB$8,$F20&lt;BB$8+7),IF(OR($E20="Milestone",$E20="Gate"),"●",IF($E20="Decision","◆","")),"")</f>
        <v/>
      </c>
      <c r="BC20" s="23" t="str">
        <f>IF(AND($F20&gt;=BC$8,$F20&lt;BC$8+7),IF(OR($E20="Milestone",$E20="Gate"),"●",IF($E20="Decision","◆","")),"")</f>
        <v/>
      </c>
      <c r="BD20" s="23" t="str">
        <f>IF(AND($F20&gt;=BD$8,$F20&lt;BD$8+7),IF(OR($E20="Milestone",$E20="Gate"),"●",IF($E20="Decision","◆","")),"")</f>
        <v/>
      </c>
      <c r="BE20" s="23" t="str">
        <f>IF(AND($F20&gt;=BE$8,$F20&lt;BE$8+7),IF(OR($E20="Milestone",$E20="Gate"),"●",IF($E20="Decision","◆","")),"")</f>
        <v/>
      </c>
      <c r="BF20" s="23" t="str">
        <f>IF(AND($F20&gt;=BF$8,$F20&lt;BF$8+7),IF(OR($E20="Milestone",$E20="Gate"),"●",IF($E20="Decision","◆","")),"")</f>
        <v/>
      </c>
      <c r="BG20" s="23" t="str">
        <f>IF(AND($F20&gt;=BG$8,$F20&lt;BG$8+7),IF(OR($E20="Milestone",$E20="Gate"),"●",IF($E20="Decision","◆","")),"")</f>
        <v/>
      </c>
      <c r="BH20" s="23" t="str">
        <f>IF(AND($F20&gt;=BH$8,$F20&lt;DATE(YEAR($D$4)+1,MONTH($D$4),DAY($D$4))),IF(OR($E20="Milestone",$E20="Gate"),"●",IF($E20="Decision","◆","")),"")</f>
        <v/>
      </c>
    </row>
    <row r="21" spans="2:60" ht="18" customHeight="1" x14ac:dyDescent="0.25">
      <c r="B21" s="13"/>
      <c r="C21" s="14"/>
      <c r="D21" s="15"/>
      <c r="E21" s="15"/>
      <c r="F21" s="24"/>
      <c r="G21" s="24"/>
      <c r="H21" s="13"/>
      <c r="I21" s="23" t="str">
        <f>IF(AND($F21&gt;=I$8,$F21&lt;I$8+7),IF(OR($E21="Milestone",$E21="Gate"),"●",IF($E21="Decision","◆","")),"")</f>
        <v/>
      </c>
      <c r="J21" s="23" t="str">
        <f>IF(AND($F21&gt;=J$8,$F21&lt;J$8+7),IF(OR($E21="Milestone",$E21="Gate"),"●",IF($E21="Decision","◆","")),"")</f>
        <v/>
      </c>
      <c r="K21" s="23" t="str">
        <f>IF(AND($F21&gt;=K$8,$F21&lt;K$8+7),IF(OR($E21="Milestone",$E21="Gate"),"●",IF($E21="Decision","◆","")),"")</f>
        <v/>
      </c>
      <c r="L21" s="23" t="str">
        <f>IF(AND($F21&gt;=L$8,$F21&lt;L$8+7),IF(OR($E21="Milestone",$E21="Gate"),"●",IF($E21="Decision","◆","")),"")</f>
        <v/>
      </c>
      <c r="M21" s="23" t="str">
        <f>IF(AND($F21&gt;=M$8,$F21&lt;M$8+7),IF(OR($E21="Milestone",$E21="Gate"),"●",IF($E21="Decision","◆","")),"")</f>
        <v/>
      </c>
      <c r="N21" s="23" t="str">
        <f>IF(AND($F21&gt;=N$8,$F21&lt;N$8+7),IF(OR($E21="Milestone",$E21="Gate"),"●",IF($E21="Decision","◆","")),"")</f>
        <v/>
      </c>
      <c r="O21" s="23" t="str">
        <f>IF(AND($F21&gt;=O$8,$F21&lt;O$8+7),IF(OR($E21="Milestone",$E21="Gate"),"●",IF($E21="Decision","◆","")),"")</f>
        <v/>
      </c>
      <c r="P21" s="23" t="str">
        <f>IF(AND($F21&gt;=P$8,$F21&lt;P$8+7),IF(OR($E21="Milestone",$E21="Gate"),"●",IF($E21="Decision","◆","")),"")</f>
        <v/>
      </c>
      <c r="Q21" s="23" t="str">
        <f>IF(AND($F21&gt;=Q$8,$F21&lt;Q$8+7),IF(OR($E21="Milestone",$E21="Gate"),"●",IF($E21="Decision","◆","")),"")</f>
        <v/>
      </c>
      <c r="R21" s="23" t="str">
        <f>IF(AND($F21&gt;=R$8,$F21&lt;R$8+7),IF(OR($E21="Milestone",$E21="Gate"),"●",IF($E21="Decision","◆","")),"")</f>
        <v/>
      </c>
      <c r="S21" s="23" t="str">
        <f>IF(AND($F21&gt;=S$8,$F21&lt;S$8+7),IF(OR($E21="Milestone",$E21="Gate"),"●",IF($E21="Decision","◆","")),"")</f>
        <v/>
      </c>
      <c r="T21" s="23" t="str">
        <f>IF(AND($F21&gt;=T$8,$F21&lt;T$8+7),IF(OR($E21="Milestone",$E21="Gate"),"●",IF($E21="Decision","◆","")),"")</f>
        <v/>
      </c>
      <c r="U21" s="23" t="str">
        <f>IF(AND($F21&gt;=U$8,$F21&lt;U$8+7),IF(OR($E21="Milestone",$E21="Gate"),"●",IF($E21="Decision","◆","")),"")</f>
        <v/>
      </c>
      <c r="V21" s="23" t="str">
        <f>IF(AND($F21&gt;=V$8,$F21&lt;V$8+7),IF(OR($E21="Milestone",$E21="Gate"),"●",IF($E21="Decision","◆","")),"")</f>
        <v/>
      </c>
      <c r="W21" s="23" t="str">
        <f>IF(AND($F21&gt;=W$8,$F21&lt;W$8+7),IF(OR($E21="Milestone",$E21="Gate"),"●",IF($E21="Decision","◆","")),"")</f>
        <v/>
      </c>
      <c r="X21" s="23" t="str">
        <f>IF(AND($F21&gt;=X$8,$F21&lt;X$8+7),IF(OR($E21="Milestone",$E21="Gate"),"●",IF($E21="Decision","◆","")),"")</f>
        <v/>
      </c>
      <c r="Y21" s="23" t="str">
        <f>IF(AND($F21&gt;=Y$8,$F21&lt;Y$8+7),IF(OR($E21="Milestone",$E21="Gate"),"●",IF($E21="Decision","◆","")),"")</f>
        <v/>
      </c>
      <c r="Z21" s="23" t="str">
        <f>IF(AND($F21&gt;=Z$8,$F21&lt;Z$8+7),IF(OR($E21="Milestone",$E21="Gate"),"●",IF($E21="Decision","◆","")),"")</f>
        <v/>
      </c>
      <c r="AA21" s="23" t="str">
        <f>IF(AND($F21&gt;=AA$8,$F21&lt;AA$8+7),IF(OR($E21="Milestone",$E21="Gate"),"●",IF($E21="Decision","◆","")),"")</f>
        <v/>
      </c>
      <c r="AB21" s="23" t="str">
        <f>IF(AND($F21&gt;=AB$8,$F21&lt;AB$8+7),IF(OR($E21="Milestone",$E21="Gate"),"●",IF($E21="Decision","◆","")),"")</f>
        <v/>
      </c>
      <c r="AC21" s="23" t="str">
        <f>IF(AND($F21&gt;=AC$8,$F21&lt;AC$8+7),IF(OR($E21="Milestone",$E21="Gate"),"●",IF($E21="Decision","◆","")),"")</f>
        <v/>
      </c>
      <c r="AD21" s="23" t="str">
        <f>IF(AND($F21&gt;=AD$8,$F21&lt;AD$8+7),IF(OR($E21="Milestone",$E21="Gate"),"●",IF($E21="Decision","◆","")),"")</f>
        <v/>
      </c>
      <c r="AE21" s="23" t="str">
        <f>IF(AND($F21&gt;=AE$8,$F21&lt;AE$8+7),IF(OR($E21="Milestone",$E21="Gate"),"●",IF($E21="Decision","◆","")),"")</f>
        <v/>
      </c>
      <c r="AF21" s="23" t="str">
        <f>IF(AND($F21&gt;=AF$8,$F21&lt;AF$8+7),IF(OR($E21="Milestone",$E21="Gate"),"●",IF($E21="Decision","◆","")),"")</f>
        <v/>
      </c>
      <c r="AG21" s="23" t="str">
        <f>IF(AND($F21&gt;=AG$8,$F21&lt;AG$8+7),IF(OR($E21="Milestone",$E21="Gate"),"●",IF($E21="Decision","◆","")),"")</f>
        <v/>
      </c>
      <c r="AH21" s="23" t="str">
        <f>IF(AND($F21&gt;=AH$8,$F21&lt;AH$8+7),IF(OR($E21="Milestone",$E21="Gate"),"●",IF($E21="Decision","◆","")),"")</f>
        <v/>
      </c>
      <c r="AI21" s="23" t="str">
        <f>IF(AND($F21&gt;=AI$8,$F21&lt;AI$8+7),IF(OR($E21="Milestone",$E21="Gate"),"●",IF($E21="Decision","◆","")),"")</f>
        <v/>
      </c>
      <c r="AJ21" s="23" t="str">
        <f>IF(AND($F21&gt;=AJ$8,$F21&lt;AJ$8+7),IF(OR($E21="Milestone",$E21="Gate"),"●",IF($E21="Decision","◆","")),"")</f>
        <v/>
      </c>
      <c r="AK21" s="23" t="str">
        <f>IF(AND($F21&gt;=AK$8,$F21&lt;AK$8+7),IF(OR($E21="Milestone",$E21="Gate"),"●",IF($E21="Decision","◆","")),"")</f>
        <v/>
      </c>
      <c r="AL21" s="23" t="str">
        <f>IF(AND($F21&gt;=AL$8,$F21&lt;AL$8+7),IF(OR($E21="Milestone",$E21="Gate"),"●",IF($E21="Decision","◆","")),"")</f>
        <v/>
      </c>
      <c r="AM21" s="23" t="str">
        <f>IF(AND($F21&gt;=AM$8,$F21&lt;AM$8+7),IF(OR($E21="Milestone",$E21="Gate"),"●",IF($E21="Decision","◆","")),"")</f>
        <v/>
      </c>
      <c r="AN21" s="23" t="str">
        <f>IF(AND($F21&gt;=AN$8,$F21&lt;AN$8+7),IF(OR($E21="Milestone",$E21="Gate"),"●",IF($E21="Decision","◆","")),"")</f>
        <v/>
      </c>
      <c r="AO21" s="23" t="str">
        <f>IF(AND($F21&gt;=AO$8,$F21&lt;AO$8+7),IF(OR($E21="Milestone",$E21="Gate"),"●",IF($E21="Decision","◆","")),"")</f>
        <v/>
      </c>
      <c r="AP21" s="23" t="str">
        <f>IF(AND($F21&gt;=AP$8,$F21&lt;AP$8+7),IF(OR($E21="Milestone",$E21="Gate"),"●",IF($E21="Decision","◆","")),"")</f>
        <v/>
      </c>
      <c r="AQ21" s="23" t="str">
        <f>IF(AND($F21&gt;=AQ$8,$F21&lt;AQ$8+7),IF(OR($E21="Milestone",$E21="Gate"),"●",IF($E21="Decision","◆","")),"")</f>
        <v/>
      </c>
      <c r="AR21" s="23" t="str">
        <f>IF(AND($F21&gt;=AR$8,$F21&lt;AR$8+7),IF(OR($E21="Milestone",$E21="Gate"),"●",IF($E21="Decision","◆","")),"")</f>
        <v/>
      </c>
      <c r="AS21" s="23" t="str">
        <f>IF(AND($F21&gt;=AS$8,$F21&lt;AS$8+7),IF(OR($E21="Milestone",$E21="Gate"),"●",IF($E21="Decision","◆","")),"")</f>
        <v/>
      </c>
      <c r="AT21" s="23" t="str">
        <f>IF(AND($F21&gt;=AT$8,$F21&lt;AT$8+7),IF(OR($E21="Milestone",$E21="Gate"),"●",IF($E21="Decision","◆","")),"")</f>
        <v/>
      </c>
      <c r="AU21" s="23" t="str">
        <f>IF(AND($F21&gt;=AU$8,$F21&lt;AU$8+7),IF(OR($E21="Milestone",$E21="Gate"),"●",IF($E21="Decision","◆","")),"")</f>
        <v/>
      </c>
      <c r="AV21" s="23" t="str">
        <f>IF(AND($F21&gt;=AV$8,$F21&lt;AV$8+7),IF(OR($E21="Milestone",$E21="Gate"),"●",IF($E21="Decision","◆","")),"")</f>
        <v/>
      </c>
      <c r="AW21" s="23" t="str">
        <f>IF(AND($F21&gt;=AW$8,$F21&lt;AW$8+7),IF(OR($E21="Milestone",$E21="Gate"),"●",IF($E21="Decision","◆","")),"")</f>
        <v/>
      </c>
      <c r="AX21" s="23" t="str">
        <f>IF(AND($F21&gt;=AX$8,$F21&lt;AX$8+7),IF(OR($E21="Milestone",$E21="Gate"),"●",IF($E21="Decision","◆","")),"")</f>
        <v/>
      </c>
      <c r="AY21" s="23" t="str">
        <f>IF(AND($F21&gt;=AY$8,$F21&lt;AY$8+7),IF(OR($E21="Milestone",$E21="Gate"),"●",IF($E21="Decision","◆","")),"")</f>
        <v/>
      </c>
      <c r="AZ21" s="23" t="str">
        <f>IF(AND($F21&gt;=AZ$8,$F21&lt;AZ$8+7),IF(OR($E21="Milestone",$E21="Gate"),"●",IF($E21="Decision","◆","")),"")</f>
        <v/>
      </c>
      <c r="BA21" s="23" t="str">
        <f>IF(AND($F21&gt;=BA$8,$F21&lt;BA$8+7),IF(OR($E21="Milestone",$E21="Gate"),"●",IF($E21="Decision","◆","")),"")</f>
        <v/>
      </c>
      <c r="BB21" s="23" t="str">
        <f>IF(AND($F21&gt;=BB$8,$F21&lt;BB$8+7),IF(OR($E21="Milestone",$E21="Gate"),"●",IF($E21="Decision","◆","")),"")</f>
        <v/>
      </c>
      <c r="BC21" s="23" t="str">
        <f>IF(AND($F21&gt;=BC$8,$F21&lt;BC$8+7),IF(OR($E21="Milestone",$E21="Gate"),"●",IF($E21="Decision","◆","")),"")</f>
        <v/>
      </c>
      <c r="BD21" s="23" t="str">
        <f>IF(AND($F21&gt;=BD$8,$F21&lt;BD$8+7),IF(OR($E21="Milestone",$E21="Gate"),"●",IF($E21="Decision","◆","")),"")</f>
        <v/>
      </c>
      <c r="BE21" s="23" t="str">
        <f>IF(AND($F21&gt;=BE$8,$F21&lt;BE$8+7),IF(OR($E21="Milestone",$E21="Gate"),"●",IF($E21="Decision","◆","")),"")</f>
        <v/>
      </c>
      <c r="BF21" s="23" t="str">
        <f>IF(AND($F21&gt;=BF$8,$F21&lt;BF$8+7),IF(OR($E21="Milestone",$E21="Gate"),"●",IF($E21="Decision","◆","")),"")</f>
        <v/>
      </c>
      <c r="BG21" s="23" t="str">
        <f>IF(AND($F21&gt;=BG$8,$F21&lt;BG$8+7),IF(OR($E21="Milestone",$E21="Gate"),"●",IF($E21="Decision","◆","")),"")</f>
        <v/>
      </c>
      <c r="BH21" s="23" t="str">
        <f>IF(AND($F21&gt;=BH$8,$F21&lt;DATE(YEAR($D$4)+1,MONTH($D$4),DAY($D$4))),IF(OR($E21="Milestone",$E21="Gate"),"●",IF($E21="Decision","◆","")),"")</f>
        <v/>
      </c>
    </row>
    <row r="22" spans="2:60" ht="18" customHeight="1" x14ac:dyDescent="0.25">
      <c r="B22" s="13"/>
      <c r="C22" s="14"/>
      <c r="D22" s="15"/>
      <c r="E22" s="15"/>
      <c r="F22" s="24"/>
      <c r="G22" s="24"/>
      <c r="H22" s="13"/>
      <c r="I22" s="23" t="str">
        <f>IF(AND($F22&gt;=I$8,$F22&lt;I$8+7),IF(OR($E22="Milestone",$E22="Gate"),"●",IF($E22="Decision","◆","")),"")</f>
        <v/>
      </c>
      <c r="J22" s="23" t="str">
        <f>IF(AND($F22&gt;=J$8,$F22&lt;J$8+7),IF(OR($E22="Milestone",$E22="Gate"),"●",IF($E22="Decision","◆","")),"")</f>
        <v/>
      </c>
      <c r="K22" s="23" t="str">
        <f>IF(AND($F22&gt;=K$8,$F22&lt;K$8+7),IF(OR($E22="Milestone",$E22="Gate"),"●",IF($E22="Decision","◆","")),"")</f>
        <v/>
      </c>
      <c r="L22" s="23" t="str">
        <f>IF(AND($F22&gt;=L$8,$F22&lt;L$8+7),IF(OR($E22="Milestone",$E22="Gate"),"●",IF($E22="Decision","◆","")),"")</f>
        <v/>
      </c>
      <c r="M22" s="23" t="str">
        <f>IF(AND($F22&gt;=M$8,$F22&lt;M$8+7),IF(OR($E22="Milestone",$E22="Gate"),"●",IF($E22="Decision","◆","")),"")</f>
        <v/>
      </c>
      <c r="N22" s="23" t="str">
        <f>IF(AND($F22&gt;=N$8,$F22&lt;N$8+7),IF(OR($E22="Milestone",$E22="Gate"),"●",IF($E22="Decision","◆","")),"")</f>
        <v/>
      </c>
      <c r="O22" s="23" t="str">
        <f>IF(AND($F22&gt;=O$8,$F22&lt;O$8+7),IF(OR($E22="Milestone",$E22="Gate"),"●",IF($E22="Decision","◆","")),"")</f>
        <v/>
      </c>
      <c r="P22" s="23" t="str">
        <f>IF(AND($F22&gt;=P$8,$F22&lt;P$8+7),IF(OR($E22="Milestone",$E22="Gate"),"●",IF($E22="Decision","◆","")),"")</f>
        <v/>
      </c>
      <c r="Q22" s="23" t="str">
        <f>IF(AND($F22&gt;=Q$8,$F22&lt;Q$8+7),IF(OR($E22="Milestone",$E22="Gate"),"●",IF($E22="Decision","◆","")),"")</f>
        <v/>
      </c>
      <c r="R22" s="23" t="str">
        <f>IF(AND($F22&gt;=R$8,$F22&lt;R$8+7),IF(OR($E22="Milestone",$E22="Gate"),"●",IF($E22="Decision","◆","")),"")</f>
        <v/>
      </c>
      <c r="S22" s="23" t="str">
        <f>IF(AND($F22&gt;=S$8,$F22&lt;S$8+7),IF(OR($E22="Milestone",$E22="Gate"),"●",IF($E22="Decision","◆","")),"")</f>
        <v/>
      </c>
      <c r="T22" s="23" t="str">
        <f>IF(AND($F22&gt;=T$8,$F22&lt;T$8+7),IF(OR($E22="Milestone",$E22="Gate"),"●",IF($E22="Decision","◆","")),"")</f>
        <v/>
      </c>
      <c r="U22" s="23" t="str">
        <f>IF(AND($F22&gt;=U$8,$F22&lt;U$8+7),IF(OR($E22="Milestone",$E22="Gate"),"●",IF($E22="Decision","◆","")),"")</f>
        <v/>
      </c>
      <c r="V22" s="23" t="str">
        <f>IF(AND($F22&gt;=V$8,$F22&lt;V$8+7),IF(OR($E22="Milestone",$E22="Gate"),"●",IF($E22="Decision","◆","")),"")</f>
        <v/>
      </c>
      <c r="W22" s="23" t="str">
        <f>IF(AND($F22&gt;=W$8,$F22&lt;W$8+7),IF(OR($E22="Milestone",$E22="Gate"),"●",IF($E22="Decision","◆","")),"")</f>
        <v/>
      </c>
      <c r="X22" s="23" t="str">
        <f>IF(AND($F22&gt;=X$8,$F22&lt;X$8+7),IF(OR($E22="Milestone",$E22="Gate"),"●",IF($E22="Decision","◆","")),"")</f>
        <v/>
      </c>
      <c r="Y22" s="23" t="str">
        <f>IF(AND($F22&gt;=Y$8,$F22&lt;Y$8+7),IF(OR($E22="Milestone",$E22="Gate"),"●",IF($E22="Decision","◆","")),"")</f>
        <v/>
      </c>
      <c r="Z22" s="23" t="str">
        <f>IF(AND($F22&gt;=Z$8,$F22&lt;Z$8+7),IF(OR($E22="Milestone",$E22="Gate"),"●",IF($E22="Decision","◆","")),"")</f>
        <v/>
      </c>
      <c r="AA22" s="23" t="str">
        <f>IF(AND($F22&gt;=AA$8,$F22&lt;AA$8+7),IF(OR($E22="Milestone",$E22="Gate"),"●",IF($E22="Decision","◆","")),"")</f>
        <v/>
      </c>
      <c r="AB22" s="23" t="str">
        <f>IF(AND($F22&gt;=AB$8,$F22&lt;AB$8+7),IF(OR($E22="Milestone",$E22="Gate"),"●",IF($E22="Decision","◆","")),"")</f>
        <v/>
      </c>
      <c r="AC22" s="23" t="str">
        <f>IF(AND($F22&gt;=AC$8,$F22&lt;AC$8+7),IF(OR($E22="Milestone",$E22="Gate"),"●",IF($E22="Decision","◆","")),"")</f>
        <v/>
      </c>
      <c r="AD22" s="23" t="str">
        <f>IF(AND($F22&gt;=AD$8,$F22&lt;AD$8+7),IF(OR($E22="Milestone",$E22="Gate"),"●",IF($E22="Decision","◆","")),"")</f>
        <v/>
      </c>
      <c r="AE22" s="23" t="str">
        <f>IF(AND($F22&gt;=AE$8,$F22&lt;AE$8+7),IF(OR($E22="Milestone",$E22="Gate"),"●",IF($E22="Decision","◆","")),"")</f>
        <v/>
      </c>
      <c r="AF22" s="23" t="str">
        <f>IF(AND($F22&gt;=AF$8,$F22&lt;AF$8+7),IF(OR($E22="Milestone",$E22="Gate"),"●",IF($E22="Decision","◆","")),"")</f>
        <v/>
      </c>
      <c r="AG22" s="23" t="str">
        <f>IF(AND($F22&gt;=AG$8,$F22&lt;AG$8+7),IF(OR($E22="Milestone",$E22="Gate"),"●",IF($E22="Decision","◆","")),"")</f>
        <v/>
      </c>
      <c r="AH22" s="23" t="str">
        <f>IF(AND($F22&gt;=AH$8,$F22&lt;AH$8+7),IF(OR($E22="Milestone",$E22="Gate"),"●",IF($E22="Decision","◆","")),"")</f>
        <v/>
      </c>
      <c r="AI22" s="23" t="str">
        <f>IF(AND($F22&gt;=AI$8,$F22&lt;AI$8+7),IF(OR($E22="Milestone",$E22="Gate"),"●",IF($E22="Decision","◆","")),"")</f>
        <v/>
      </c>
      <c r="AJ22" s="23" t="str">
        <f>IF(AND($F22&gt;=AJ$8,$F22&lt;AJ$8+7),IF(OR($E22="Milestone",$E22="Gate"),"●",IF($E22="Decision","◆","")),"")</f>
        <v/>
      </c>
      <c r="AK22" s="23" t="str">
        <f>IF(AND($F22&gt;=AK$8,$F22&lt;AK$8+7),IF(OR($E22="Milestone",$E22="Gate"),"●",IF($E22="Decision","◆","")),"")</f>
        <v/>
      </c>
      <c r="AL22" s="23" t="str">
        <f>IF(AND($F22&gt;=AL$8,$F22&lt;AL$8+7),IF(OR($E22="Milestone",$E22="Gate"),"●",IF($E22="Decision","◆","")),"")</f>
        <v/>
      </c>
      <c r="AM22" s="23" t="str">
        <f>IF(AND($F22&gt;=AM$8,$F22&lt;AM$8+7),IF(OR($E22="Milestone",$E22="Gate"),"●",IF($E22="Decision","◆","")),"")</f>
        <v/>
      </c>
      <c r="AN22" s="23" t="str">
        <f>IF(AND($F22&gt;=AN$8,$F22&lt;AN$8+7),IF(OR($E22="Milestone",$E22="Gate"),"●",IF($E22="Decision","◆","")),"")</f>
        <v/>
      </c>
      <c r="AO22" s="23" t="str">
        <f>IF(AND($F22&gt;=AO$8,$F22&lt;AO$8+7),IF(OR($E22="Milestone",$E22="Gate"),"●",IF($E22="Decision","◆","")),"")</f>
        <v/>
      </c>
      <c r="AP22" s="23" t="str">
        <f>IF(AND($F22&gt;=AP$8,$F22&lt;AP$8+7),IF(OR($E22="Milestone",$E22="Gate"),"●",IF($E22="Decision","◆","")),"")</f>
        <v/>
      </c>
      <c r="AQ22" s="23" t="str">
        <f>IF(AND($F22&gt;=AQ$8,$F22&lt;AQ$8+7),IF(OR($E22="Milestone",$E22="Gate"),"●",IF($E22="Decision","◆","")),"")</f>
        <v/>
      </c>
      <c r="AR22" s="23" t="str">
        <f>IF(AND($F22&gt;=AR$8,$F22&lt;AR$8+7),IF(OR($E22="Milestone",$E22="Gate"),"●",IF($E22="Decision","◆","")),"")</f>
        <v/>
      </c>
      <c r="AS22" s="23" t="str">
        <f>IF(AND($F22&gt;=AS$8,$F22&lt;AS$8+7),IF(OR($E22="Milestone",$E22="Gate"),"●",IF($E22="Decision","◆","")),"")</f>
        <v/>
      </c>
      <c r="AT22" s="23" t="str">
        <f>IF(AND($F22&gt;=AT$8,$F22&lt;AT$8+7),IF(OR($E22="Milestone",$E22="Gate"),"●",IF($E22="Decision","◆","")),"")</f>
        <v/>
      </c>
      <c r="AU22" s="23" t="str">
        <f>IF(AND($F22&gt;=AU$8,$F22&lt;AU$8+7),IF(OR($E22="Milestone",$E22="Gate"),"●",IF($E22="Decision","◆","")),"")</f>
        <v/>
      </c>
      <c r="AV22" s="23" t="str">
        <f>IF(AND($F22&gt;=AV$8,$F22&lt;AV$8+7),IF(OR($E22="Milestone",$E22="Gate"),"●",IF($E22="Decision","◆","")),"")</f>
        <v/>
      </c>
      <c r="AW22" s="23" t="str">
        <f>IF(AND($F22&gt;=AW$8,$F22&lt;AW$8+7),IF(OR($E22="Milestone",$E22="Gate"),"●",IF($E22="Decision","◆","")),"")</f>
        <v/>
      </c>
      <c r="AX22" s="23" t="str">
        <f>IF(AND($F22&gt;=AX$8,$F22&lt;AX$8+7),IF(OR($E22="Milestone",$E22="Gate"),"●",IF($E22="Decision","◆","")),"")</f>
        <v/>
      </c>
      <c r="AY22" s="23" t="str">
        <f>IF(AND($F22&gt;=AY$8,$F22&lt;AY$8+7),IF(OR($E22="Milestone",$E22="Gate"),"●",IF($E22="Decision","◆","")),"")</f>
        <v/>
      </c>
      <c r="AZ22" s="23" t="str">
        <f>IF(AND($F22&gt;=AZ$8,$F22&lt;AZ$8+7),IF(OR($E22="Milestone",$E22="Gate"),"●",IF($E22="Decision","◆","")),"")</f>
        <v/>
      </c>
      <c r="BA22" s="23" t="str">
        <f>IF(AND($F22&gt;=BA$8,$F22&lt;BA$8+7),IF(OR($E22="Milestone",$E22="Gate"),"●",IF($E22="Decision","◆","")),"")</f>
        <v/>
      </c>
      <c r="BB22" s="23" t="str">
        <f>IF(AND($F22&gt;=BB$8,$F22&lt;BB$8+7),IF(OR($E22="Milestone",$E22="Gate"),"●",IF($E22="Decision","◆","")),"")</f>
        <v/>
      </c>
      <c r="BC22" s="23" t="str">
        <f>IF(AND($F22&gt;=BC$8,$F22&lt;BC$8+7),IF(OR($E22="Milestone",$E22="Gate"),"●",IF($E22="Decision","◆","")),"")</f>
        <v/>
      </c>
      <c r="BD22" s="23" t="str">
        <f>IF(AND($F22&gt;=BD$8,$F22&lt;BD$8+7),IF(OR($E22="Milestone",$E22="Gate"),"●",IF($E22="Decision","◆","")),"")</f>
        <v/>
      </c>
      <c r="BE22" s="23" t="str">
        <f>IF(AND($F22&gt;=BE$8,$F22&lt;BE$8+7),IF(OR($E22="Milestone",$E22="Gate"),"●",IF($E22="Decision","◆","")),"")</f>
        <v/>
      </c>
      <c r="BF22" s="23" t="str">
        <f>IF(AND($F22&gt;=BF$8,$F22&lt;BF$8+7),IF(OR($E22="Milestone",$E22="Gate"),"●",IF($E22="Decision","◆","")),"")</f>
        <v/>
      </c>
      <c r="BG22" s="23" t="str">
        <f>IF(AND($F22&gt;=BG$8,$F22&lt;BG$8+7),IF(OR($E22="Milestone",$E22="Gate"),"●",IF($E22="Decision","◆","")),"")</f>
        <v/>
      </c>
      <c r="BH22" s="23" t="str">
        <f>IF(AND($F22&gt;=BH$8,$F22&lt;DATE(YEAR($D$4)+1,MONTH($D$4),DAY($D$4))),IF(OR($E22="Milestone",$E22="Gate"),"●",IF($E22="Decision","◆","")),"")</f>
        <v/>
      </c>
    </row>
    <row r="23" spans="2:60" ht="6.75" customHeight="1" x14ac:dyDescent="0.25"/>
    <row r="24" spans="2:60" ht="24" customHeight="1" x14ac:dyDescent="0.25">
      <c r="B24" s="9" t="s">
        <v>151</v>
      </c>
      <c r="C24" s="10" t="s">
        <v>12</v>
      </c>
      <c r="D24" s="12"/>
      <c r="E24" s="10" t="s">
        <v>13</v>
      </c>
      <c r="F24" s="1"/>
      <c r="G24" s="1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</row>
    <row r="25" spans="2:60" ht="18" customHeight="1" x14ac:dyDescent="0.25">
      <c r="B25" s="13"/>
      <c r="C25" s="14" t="s">
        <v>150</v>
      </c>
      <c r="D25" s="15" t="s">
        <v>149</v>
      </c>
      <c r="E25" s="15" t="s">
        <v>34</v>
      </c>
      <c r="F25" s="24">
        <v>46539</v>
      </c>
      <c r="G25" s="24">
        <v>46588</v>
      </c>
      <c r="H25" s="13"/>
      <c r="I25" s="23" t="str">
        <f>IF(AND($F25&gt;=I$8,$F25&lt;I$8+7),IF(OR($E25="Milestone",$E25="Gate"),"●",IF($E25="Decision","◆","")),"")</f>
        <v/>
      </c>
      <c r="J25" s="23" t="str">
        <f>IF(AND($F25&gt;=J$8,$F25&lt;J$8+7),IF(OR($E25="Milestone",$E25="Gate"),"●",IF($E25="Decision","◆","")),"")</f>
        <v/>
      </c>
      <c r="K25" s="23" t="str">
        <f>IF(AND($F25&gt;=K$8,$F25&lt;K$8+7),IF(OR($E25="Milestone",$E25="Gate"),"●",IF($E25="Decision","◆","")),"")</f>
        <v/>
      </c>
      <c r="L25" s="23" t="str">
        <f>IF(AND($F25&gt;=L$8,$F25&lt;L$8+7),IF(OR($E25="Milestone",$E25="Gate"),"●",IF($E25="Decision","◆","")),"")</f>
        <v/>
      </c>
      <c r="M25" s="23" t="str">
        <f>IF(AND($F25&gt;=M$8,$F25&lt;M$8+7),IF(OR($E25="Milestone",$E25="Gate"),"●",IF($E25="Decision","◆","")),"")</f>
        <v/>
      </c>
      <c r="N25" s="23" t="str">
        <f>IF(AND($F25&gt;=N$8,$F25&lt;N$8+7),IF(OR($E25="Milestone",$E25="Gate"),"●",IF($E25="Decision","◆","")),"")</f>
        <v/>
      </c>
      <c r="O25" s="23" t="str">
        <f>IF(AND($F25&gt;=O$8,$F25&lt;O$8+7),IF(OR($E25="Milestone",$E25="Gate"),"●",IF($E25="Decision","◆","")),"")</f>
        <v/>
      </c>
      <c r="P25" s="23" t="str">
        <f>IF(AND($F25&gt;=P$8,$F25&lt;P$8+7),IF(OR($E25="Milestone",$E25="Gate"),"●",IF($E25="Decision","◆","")),"")</f>
        <v/>
      </c>
      <c r="Q25" s="23" t="str">
        <f>IF(AND($F25&gt;=Q$8,$F25&lt;Q$8+7),IF(OR($E25="Milestone",$E25="Gate"),"●",IF($E25="Decision","◆","")),"")</f>
        <v/>
      </c>
      <c r="R25" s="23" t="str">
        <f>IF(AND($F25&gt;=R$8,$F25&lt;R$8+7),IF(OR($E25="Milestone",$E25="Gate"),"●",IF($E25="Decision","◆","")),"")</f>
        <v/>
      </c>
      <c r="S25" s="23" t="str">
        <f>IF(AND($F25&gt;=S$8,$F25&lt;S$8+7),IF(OR($E25="Milestone",$E25="Gate"),"●",IF($E25="Decision","◆","")),"")</f>
        <v/>
      </c>
      <c r="T25" s="23" t="str">
        <f>IF(AND($F25&gt;=T$8,$F25&lt;T$8+7),IF(OR($E25="Milestone",$E25="Gate"),"●",IF($E25="Decision","◆","")),"")</f>
        <v/>
      </c>
      <c r="U25" s="23" t="str">
        <f>IF(AND($F25&gt;=U$8,$F25&lt;U$8+7),IF(OR($E25="Milestone",$E25="Gate"),"●",IF($E25="Decision","◆","")),"")</f>
        <v/>
      </c>
      <c r="V25" s="23" t="str">
        <f>IF(AND($F25&gt;=V$8,$F25&lt;V$8+7),IF(OR($E25="Milestone",$E25="Gate"),"●",IF($E25="Decision","◆","")),"")</f>
        <v/>
      </c>
      <c r="W25" s="23" t="str">
        <f>IF(AND($F25&gt;=W$8,$F25&lt;W$8+7),IF(OR($E25="Milestone",$E25="Gate"),"●",IF($E25="Decision","◆","")),"")</f>
        <v/>
      </c>
      <c r="X25" s="23" t="str">
        <f>IF(AND($F25&gt;=X$8,$F25&lt;X$8+7),IF(OR($E25="Milestone",$E25="Gate"),"●",IF($E25="Decision","◆","")),"")</f>
        <v/>
      </c>
      <c r="Y25" s="23" t="str">
        <f>IF(AND($F25&gt;=Y$8,$F25&lt;Y$8+7),IF(OR($E25="Milestone",$E25="Gate"),"●",IF($E25="Decision","◆","")),"")</f>
        <v/>
      </c>
      <c r="Z25" s="23" t="str">
        <f>IF(AND($F25&gt;=Z$8,$F25&lt;Z$8+7),IF(OR($E25="Milestone",$E25="Gate"),"●",IF($E25="Decision","◆","")),"")</f>
        <v/>
      </c>
      <c r="AA25" s="23" t="str">
        <f>IF(AND($F25&gt;=AA$8,$F25&lt;AA$8+7),IF(OR($E25="Milestone",$E25="Gate"),"●",IF($E25="Decision","◆","")),"")</f>
        <v/>
      </c>
      <c r="AB25" s="23" t="str">
        <f>IF(AND($F25&gt;=AB$8,$F25&lt;AB$8+7),IF(OR($E25="Milestone",$E25="Gate"),"●",IF($E25="Decision","◆","")),"")</f>
        <v/>
      </c>
      <c r="AC25" s="23" t="str">
        <f>IF(AND($F25&gt;=AC$8,$F25&lt;AC$8+7),IF(OR($E25="Milestone",$E25="Gate"),"●",IF($E25="Decision","◆","")),"")</f>
        <v/>
      </c>
      <c r="AD25" s="23" t="str">
        <f>IF(AND($F25&gt;=AD$8,$F25&lt;AD$8+7),IF(OR($E25="Milestone",$E25="Gate"),"●",IF($E25="Decision","◆","")),"")</f>
        <v/>
      </c>
      <c r="AE25" s="23" t="str">
        <f>IF(AND($F25&gt;=AE$8,$F25&lt;AE$8+7),IF(OR($E25="Milestone",$E25="Gate"),"●",IF($E25="Decision","◆","")),"")</f>
        <v/>
      </c>
      <c r="AF25" s="23" t="str">
        <f>IF(AND($F25&gt;=AF$8,$F25&lt;AF$8+7),IF(OR($E25="Milestone",$E25="Gate"),"●",IF($E25="Decision","◆","")),"")</f>
        <v/>
      </c>
      <c r="AG25" s="23" t="str">
        <f>IF(AND($F25&gt;=AG$8,$F25&lt;AG$8+7),IF(OR($E25="Milestone",$E25="Gate"),"●",IF($E25="Decision","◆","")),"")</f>
        <v/>
      </c>
      <c r="AH25" s="23" t="str">
        <f>IF(AND($F25&gt;=AH$8,$F25&lt;AH$8+7),IF(OR($E25="Milestone",$E25="Gate"),"●",IF($E25="Decision","◆","")),"")</f>
        <v/>
      </c>
      <c r="AI25" s="23" t="str">
        <f>IF(AND($F25&gt;=AI$8,$F25&lt;AI$8+7),IF(OR($E25="Milestone",$E25="Gate"),"●",IF($E25="Decision","◆","")),"")</f>
        <v/>
      </c>
      <c r="AJ25" s="23" t="str">
        <f>IF(AND($F25&gt;=AJ$8,$F25&lt;AJ$8+7),IF(OR($E25="Milestone",$E25="Gate"),"●",IF($E25="Decision","◆","")),"")</f>
        <v/>
      </c>
      <c r="AK25" s="23" t="str">
        <f>IF(AND($F25&gt;=AK$8,$F25&lt;AK$8+7),IF(OR($E25="Milestone",$E25="Gate"),"●",IF($E25="Decision","◆","")),"")</f>
        <v/>
      </c>
      <c r="AL25" s="23" t="str">
        <f>IF(AND($F25&gt;=AL$8,$F25&lt;AL$8+7),IF(OR($E25="Milestone",$E25="Gate"),"●",IF($E25="Decision","◆","")),"")</f>
        <v/>
      </c>
      <c r="AM25" s="23" t="str">
        <f>IF(AND($F25&gt;=AM$8,$F25&lt;AM$8+7),IF(OR($E25="Milestone",$E25="Gate"),"●",IF($E25="Decision","◆","")),"")</f>
        <v/>
      </c>
      <c r="AN25" s="23" t="str">
        <f>IF(AND($F25&gt;=AN$8,$F25&lt;AN$8+7),IF(OR($E25="Milestone",$E25="Gate"),"●",IF($E25="Decision","◆","")),"")</f>
        <v/>
      </c>
      <c r="AO25" s="23" t="str">
        <f>IF(AND($F25&gt;=AO$8,$F25&lt;AO$8+7),IF(OR($E25="Milestone",$E25="Gate"),"●",IF($E25="Decision","◆","")),"")</f>
        <v/>
      </c>
      <c r="AP25" s="23" t="str">
        <f>IF(AND($F25&gt;=AP$8,$F25&lt;AP$8+7),IF(OR($E25="Milestone",$E25="Gate"),"●",IF($E25="Decision","◆","")),"")</f>
        <v/>
      </c>
      <c r="AQ25" s="23" t="str">
        <f>IF(AND($F25&gt;=AQ$8,$F25&lt;AQ$8+7),IF(OR($E25="Milestone",$E25="Gate"),"●",IF($E25="Decision","◆","")),"")</f>
        <v/>
      </c>
      <c r="AR25" s="23" t="str">
        <f>IF(AND($F25&gt;=AR$8,$F25&lt;AR$8+7),IF(OR($E25="Milestone",$E25="Gate"),"●",IF($E25="Decision","◆","")),"")</f>
        <v/>
      </c>
      <c r="AS25" s="23" t="str">
        <f>IF(AND($F25&gt;=AS$8,$F25&lt;AS$8+7),IF(OR($E25="Milestone",$E25="Gate"),"●",IF($E25="Decision","◆","")),"")</f>
        <v/>
      </c>
      <c r="AT25" s="23" t="str">
        <f>IF(AND($F25&gt;=AT$8,$F25&lt;AT$8+7),IF(OR($E25="Milestone",$E25="Gate"),"●",IF($E25="Decision","◆","")),"")</f>
        <v/>
      </c>
      <c r="AU25" s="23" t="str">
        <f>IF(AND($F25&gt;=AU$8,$F25&lt;AU$8+7),IF(OR($E25="Milestone",$E25="Gate"),"●",IF($E25="Decision","◆","")),"")</f>
        <v/>
      </c>
      <c r="AV25" s="23" t="str">
        <f>IF(AND($F25&gt;=AV$8,$F25&lt;AV$8+7),IF(OR($E25="Milestone",$E25="Gate"),"●",IF($E25="Decision","◆","")),"")</f>
        <v/>
      </c>
      <c r="AW25" s="23" t="str">
        <f>IF(AND($F25&gt;=AW$8,$F25&lt;AW$8+7),IF(OR($E25="Milestone",$E25="Gate"),"●",IF($E25="Decision","◆","")),"")</f>
        <v/>
      </c>
      <c r="AX25" s="23" t="str">
        <f>IF(AND($F25&gt;=AX$8,$F25&lt;AX$8+7),IF(OR($E25="Milestone",$E25="Gate"),"●",IF($E25="Decision","◆","")),"")</f>
        <v/>
      </c>
      <c r="AY25" s="23" t="str">
        <f>IF(AND($F25&gt;=AY$8,$F25&lt;AY$8+7),IF(OR($E25="Milestone",$E25="Gate"),"●",IF($E25="Decision","◆","")),"")</f>
        <v/>
      </c>
      <c r="AZ25" s="23" t="str">
        <f>IF(AND($F25&gt;=AZ$8,$F25&lt;AZ$8+7),IF(OR($E25="Milestone",$E25="Gate"),"●",IF($E25="Decision","◆","")),"")</f>
        <v/>
      </c>
      <c r="BA25" s="23" t="str">
        <f>IF(AND($F25&gt;=BA$8,$F25&lt;BA$8+7),IF(OR($E25="Milestone",$E25="Gate"),"●",IF($E25="Decision","◆","")),"")</f>
        <v/>
      </c>
      <c r="BB25" s="23" t="str">
        <f>IF(AND($F25&gt;=BB$8,$F25&lt;BB$8+7),IF(OR($E25="Milestone",$E25="Gate"),"●",IF($E25="Decision","◆","")),"")</f>
        <v/>
      </c>
      <c r="BC25" s="23" t="str">
        <f>IF(AND($F25&gt;=BC$8,$F25&lt;BC$8+7),IF(OR($E25="Milestone",$E25="Gate"),"●",IF($E25="Decision","◆","")),"")</f>
        <v/>
      </c>
      <c r="BD25" s="23" t="str">
        <f>IF(AND($F25&gt;=BD$8,$F25&lt;BD$8+7),IF(OR($E25="Milestone",$E25="Gate"),"●",IF($E25="Decision","◆","")),"")</f>
        <v/>
      </c>
      <c r="BE25" s="23" t="str">
        <f>IF(AND($F25&gt;=BE$8,$F25&lt;BE$8+7),IF(OR($E25="Milestone",$E25="Gate"),"●",IF($E25="Decision","◆","")),"")</f>
        <v/>
      </c>
      <c r="BF25" s="23" t="str">
        <f>IF(AND($F25&gt;=BF$8,$F25&lt;BF$8+7),IF(OR($E25="Milestone",$E25="Gate"),"●",IF($E25="Decision","◆","")),"")</f>
        <v/>
      </c>
      <c r="BG25" s="23" t="str">
        <f>IF(AND($F25&gt;=BG$8,$F25&lt;BG$8+7),IF(OR($E25="Milestone",$E25="Gate"),"●",IF($E25="Decision","◆","")),"")</f>
        <v/>
      </c>
      <c r="BH25" s="23" t="str">
        <f>IF(AND($F25&gt;=BH$8,$F25&lt;DATE(YEAR($D$4)+1,MONTH($D$4),DAY($D$4))),IF(OR($E25="Milestone",$E25="Gate"),"●",IF($E25="Decision","◆","")),"")</f>
        <v/>
      </c>
    </row>
    <row r="26" spans="2:60" ht="18" customHeight="1" x14ac:dyDescent="0.25">
      <c r="B26" s="13"/>
      <c r="C26" s="14" t="s">
        <v>148</v>
      </c>
      <c r="D26" s="15" t="s">
        <v>147</v>
      </c>
      <c r="E26" s="15" t="s">
        <v>34</v>
      </c>
      <c r="F26" s="24">
        <v>46574</v>
      </c>
      <c r="G26" s="24">
        <v>46652</v>
      </c>
      <c r="H26" s="13"/>
      <c r="I26" s="23" t="str">
        <f>IF(AND($F26&gt;=I$8,$F26&lt;I$8+7),IF(OR($E26="Milestone",$E26="Gate"),"●",IF($E26="Decision","◆","")),"")</f>
        <v/>
      </c>
      <c r="J26" s="23" t="str">
        <f>IF(AND($F26&gt;=J$8,$F26&lt;J$8+7),IF(OR($E26="Milestone",$E26="Gate"),"●",IF($E26="Decision","◆","")),"")</f>
        <v/>
      </c>
      <c r="K26" s="23" t="str">
        <f>IF(AND($F26&gt;=K$8,$F26&lt;K$8+7),IF(OR($E26="Milestone",$E26="Gate"),"●",IF($E26="Decision","◆","")),"")</f>
        <v/>
      </c>
      <c r="L26" s="23" t="str">
        <f>IF(AND($F26&gt;=L$8,$F26&lt;L$8+7),IF(OR($E26="Milestone",$E26="Gate"),"●",IF($E26="Decision","◆","")),"")</f>
        <v/>
      </c>
      <c r="M26" s="23" t="str">
        <f>IF(AND($F26&gt;=M$8,$F26&lt;M$8+7),IF(OR($E26="Milestone",$E26="Gate"),"●",IF($E26="Decision","◆","")),"")</f>
        <v/>
      </c>
      <c r="N26" s="23" t="str">
        <f>IF(AND($F26&gt;=N$8,$F26&lt;N$8+7),IF(OR($E26="Milestone",$E26="Gate"),"●",IF($E26="Decision","◆","")),"")</f>
        <v/>
      </c>
      <c r="O26" s="23" t="str">
        <f>IF(AND($F26&gt;=O$8,$F26&lt;O$8+7),IF(OR($E26="Milestone",$E26="Gate"),"●",IF($E26="Decision","◆","")),"")</f>
        <v/>
      </c>
      <c r="P26" s="23" t="str">
        <f>IF(AND($F26&gt;=P$8,$F26&lt;P$8+7),IF(OR($E26="Milestone",$E26="Gate"),"●",IF($E26="Decision","◆","")),"")</f>
        <v/>
      </c>
      <c r="Q26" s="23" t="str">
        <f>IF(AND($F26&gt;=Q$8,$F26&lt;Q$8+7),IF(OR($E26="Milestone",$E26="Gate"),"●",IF($E26="Decision","◆","")),"")</f>
        <v/>
      </c>
      <c r="R26" s="23" t="str">
        <f>IF(AND($F26&gt;=R$8,$F26&lt;R$8+7),IF(OR($E26="Milestone",$E26="Gate"),"●",IF($E26="Decision","◆","")),"")</f>
        <v/>
      </c>
      <c r="S26" s="23" t="str">
        <f>IF(AND($F26&gt;=S$8,$F26&lt;S$8+7),IF(OR($E26="Milestone",$E26="Gate"),"●",IF($E26="Decision","◆","")),"")</f>
        <v/>
      </c>
      <c r="T26" s="23" t="str">
        <f>IF(AND($F26&gt;=T$8,$F26&lt;T$8+7),IF(OR($E26="Milestone",$E26="Gate"),"●",IF($E26="Decision","◆","")),"")</f>
        <v/>
      </c>
      <c r="U26" s="23" t="str">
        <f>IF(AND($F26&gt;=U$8,$F26&lt;U$8+7),IF(OR($E26="Milestone",$E26="Gate"),"●",IF($E26="Decision","◆","")),"")</f>
        <v/>
      </c>
      <c r="V26" s="23" t="str">
        <f>IF(AND($F26&gt;=V$8,$F26&lt;V$8+7),IF(OR($E26="Milestone",$E26="Gate"),"●",IF($E26="Decision","◆","")),"")</f>
        <v/>
      </c>
      <c r="W26" s="23" t="str">
        <f>IF(AND($F26&gt;=W$8,$F26&lt;W$8+7),IF(OR($E26="Milestone",$E26="Gate"),"●",IF($E26="Decision","◆","")),"")</f>
        <v/>
      </c>
      <c r="X26" s="23" t="str">
        <f>IF(AND($F26&gt;=X$8,$F26&lt;X$8+7),IF(OR($E26="Milestone",$E26="Gate"),"●",IF($E26="Decision","◆","")),"")</f>
        <v/>
      </c>
      <c r="Y26" s="23" t="str">
        <f>IF(AND($F26&gt;=Y$8,$F26&lt;Y$8+7),IF(OR($E26="Milestone",$E26="Gate"),"●",IF($E26="Decision","◆","")),"")</f>
        <v/>
      </c>
      <c r="Z26" s="23" t="str">
        <f>IF(AND($F26&gt;=Z$8,$F26&lt;Z$8+7),IF(OR($E26="Milestone",$E26="Gate"),"●",IF($E26="Decision","◆","")),"")</f>
        <v/>
      </c>
      <c r="AA26" s="23" t="str">
        <f>IF(AND($F26&gt;=AA$8,$F26&lt;AA$8+7),IF(OR($E26="Milestone",$E26="Gate"),"●",IF($E26="Decision","◆","")),"")</f>
        <v/>
      </c>
      <c r="AB26" s="23" t="str">
        <f>IF(AND($F26&gt;=AB$8,$F26&lt;AB$8+7),IF(OR($E26="Milestone",$E26="Gate"),"●",IF($E26="Decision","◆","")),"")</f>
        <v/>
      </c>
      <c r="AC26" s="23" t="str">
        <f>IF(AND($F26&gt;=AC$8,$F26&lt;AC$8+7),IF(OR($E26="Milestone",$E26="Gate"),"●",IF($E26="Decision","◆","")),"")</f>
        <v/>
      </c>
      <c r="AD26" s="23" t="str">
        <f>IF(AND($F26&gt;=AD$8,$F26&lt;AD$8+7),IF(OR($E26="Milestone",$E26="Gate"),"●",IF($E26="Decision","◆","")),"")</f>
        <v/>
      </c>
      <c r="AE26" s="23" t="str">
        <f>IF(AND($F26&gt;=AE$8,$F26&lt;AE$8+7),IF(OR($E26="Milestone",$E26="Gate"),"●",IF($E26="Decision","◆","")),"")</f>
        <v/>
      </c>
      <c r="AF26" s="23" t="str">
        <f>IF(AND($F26&gt;=AF$8,$F26&lt;AF$8+7),IF(OR($E26="Milestone",$E26="Gate"),"●",IF($E26="Decision","◆","")),"")</f>
        <v/>
      </c>
      <c r="AG26" s="23" t="str">
        <f>IF(AND($F26&gt;=AG$8,$F26&lt;AG$8+7),IF(OR($E26="Milestone",$E26="Gate"),"●",IF($E26="Decision","◆","")),"")</f>
        <v/>
      </c>
      <c r="AH26" s="23" t="str">
        <f>IF(AND($F26&gt;=AH$8,$F26&lt;AH$8+7),IF(OR($E26="Milestone",$E26="Gate"),"●",IF($E26="Decision","◆","")),"")</f>
        <v/>
      </c>
      <c r="AI26" s="23" t="str">
        <f>IF(AND($F26&gt;=AI$8,$F26&lt;AI$8+7),IF(OR($E26="Milestone",$E26="Gate"),"●",IF($E26="Decision","◆","")),"")</f>
        <v/>
      </c>
      <c r="AJ26" s="23" t="str">
        <f>IF(AND($F26&gt;=AJ$8,$F26&lt;AJ$8+7),IF(OR($E26="Milestone",$E26="Gate"),"●",IF($E26="Decision","◆","")),"")</f>
        <v/>
      </c>
      <c r="AK26" s="23" t="str">
        <f>IF(AND($F26&gt;=AK$8,$F26&lt;AK$8+7),IF(OR($E26="Milestone",$E26="Gate"),"●",IF($E26="Decision","◆","")),"")</f>
        <v/>
      </c>
      <c r="AL26" s="23" t="str">
        <f>IF(AND($F26&gt;=AL$8,$F26&lt;AL$8+7),IF(OR($E26="Milestone",$E26="Gate"),"●",IF($E26="Decision","◆","")),"")</f>
        <v/>
      </c>
      <c r="AM26" s="23" t="str">
        <f>IF(AND($F26&gt;=AM$8,$F26&lt;AM$8+7),IF(OR($E26="Milestone",$E26="Gate"),"●",IF($E26="Decision","◆","")),"")</f>
        <v/>
      </c>
      <c r="AN26" s="23" t="str">
        <f>IF(AND($F26&gt;=AN$8,$F26&lt;AN$8+7),IF(OR($E26="Milestone",$E26="Gate"),"●",IF($E26="Decision","◆","")),"")</f>
        <v/>
      </c>
      <c r="AO26" s="23" t="str">
        <f>IF(AND($F26&gt;=AO$8,$F26&lt;AO$8+7),IF(OR($E26="Milestone",$E26="Gate"),"●",IF($E26="Decision","◆","")),"")</f>
        <v/>
      </c>
      <c r="AP26" s="23" t="str">
        <f>IF(AND($F26&gt;=AP$8,$F26&lt;AP$8+7),IF(OR($E26="Milestone",$E26="Gate"),"●",IF($E26="Decision","◆","")),"")</f>
        <v/>
      </c>
      <c r="AQ26" s="23" t="str">
        <f>IF(AND($F26&gt;=AQ$8,$F26&lt;AQ$8+7),IF(OR($E26="Milestone",$E26="Gate"),"●",IF($E26="Decision","◆","")),"")</f>
        <v/>
      </c>
      <c r="AR26" s="23" t="str">
        <f>IF(AND($F26&gt;=AR$8,$F26&lt;AR$8+7),IF(OR($E26="Milestone",$E26="Gate"),"●",IF($E26="Decision","◆","")),"")</f>
        <v/>
      </c>
      <c r="AS26" s="23" t="str">
        <f>IF(AND($F26&gt;=AS$8,$F26&lt;AS$8+7),IF(OR($E26="Milestone",$E26="Gate"),"●",IF($E26="Decision","◆","")),"")</f>
        <v/>
      </c>
      <c r="AT26" s="23" t="str">
        <f>IF(AND($F26&gt;=AT$8,$F26&lt;AT$8+7),IF(OR($E26="Milestone",$E26="Gate"),"●",IF($E26="Decision","◆","")),"")</f>
        <v/>
      </c>
      <c r="AU26" s="23" t="str">
        <f>IF(AND($F26&gt;=AU$8,$F26&lt;AU$8+7),IF(OR($E26="Milestone",$E26="Gate"),"●",IF($E26="Decision","◆","")),"")</f>
        <v/>
      </c>
      <c r="AV26" s="23" t="str">
        <f>IF(AND($F26&gt;=AV$8,$F26&lt;AV$8+7),IF(OR($E26="Milestone",$E26="Gate"),"●",IF($E26="Decision","◆","")),"")</f>
        <v/>
      </c>
      <c r="AW26" s="23" t="str">
        <f>IF(AND($F26&gt;=AW$8,$F26&lt;AW$8+7),IF(OR($E26="Milestone",$E26="Gate"),"●",IF($E26="Decision","◆","")),"")</f>
        <v/>
      </c>
      <c r="AX26" s="23" t="str">
        <f>IF(AND($F26&gt;=AX$8,$F26&lt;AX$8+7),IF(OR($E26="Milestone",$E26="Gate"),"●",IF($E26="Decision","◆","")),"")</f>
        <v/>
      </c>
      <c r="AY26" s="23" t="str">
        <f>IF(AND($F26&gt;=AY$8,$F26&lt;AY$8+7),IF(OR($E26="Milestone",$E26="Gate"),"●",IF($E26="Decision","◆","")),"")</f>
        <v/>
      </c>
      <c r="AZ26" s="23" t="str">
        <f>IF(AND($F26&gt;=AZ$8,$F26&lt;AZ$8+7),IF(OR($E26="Milestone",$E26="Gate"),"●",IF($E26="Decision","◆","")),"")</f>
        <v/>
      </c>
      <c r="BA26" s="23" t="str">
        <f>IF(AND($F26&gt;=BA$8,$F26&lt;BA$8+7),IF(OR($E26="Milestone",$E26="Gate"),"●",IF($E26="Decision","◆","")),"")</f>
        <v/>
      </c>
      <c r="BB26" s="23" t="str">
        <f>IF(AND($F26&gt;=BB$8,$F26&lt;BB$8+7),IF(OR($E26="Milestone",$E26="Gate"),"●",IF($E26="Decision","◆","")),"")</f>
        <v/>
      </c>
      <c r="BC26" s="23" t="str">
        <f>IF(AND($F26&gt;=BC$8,$F26&lt;BC$8+7),IF(OR($E26="Milestone",$E26="Gate"),"●",IF($E26="Decision","◆","")),"")</f>
        <v/>
      </c>
      <c r="BD26" s="23" t="str">
        <f>IF(AND($F26&gt;=BD$8,$F26&lt;BD$8+7),IF(OR($E26="Milestone",$E26="Gate"),"●",IF($E26="Decision","◆","")),"")</f>
        <v/>
      </c>
      <c r="BE26" s="23" t="str">
        <f>IF(AND($F26&gt;=BE$8,$F26&lt;BE$8+7),IF(OR($E26="Milestone",$E26="Gate"),"●",IF($E26="Decision","◆","")),"")</f>
        <v/>
      </c>
      <c r="BF26" s="23" t="str">
        <f>IF(AND($F26&gt;=BF$8,$F26&lt;BF$8+7),IF(OR($E26="Milestone",$E26="Gate"),"●",IF($E26="Decision","◆","")),"")</f>
        <v/>
      </c>
      <c r="BG26" s="23" t="str">
        <f>IF(AND($F26&gt;=BG$8,$F26&lt;BG$8+7),IF(OR($E26="Milestone",$E26="Gate"),"●",IF($E26="Decision","◆","")),"")</f>
        <v/>
      </c>
      <c r="BH26" s="23" t="str">
        <f>IF(AND($F26&gt;=BH$8,$F26&lt;DATE(YEAR($D$4)+1,MONTH($D$4),DAY($D$4))),IF(OR($E26="Milestone",$E26="Gate"),"●",IF($E26="Decision","◆","")),"")</f>
        <v/>
      </c>
    </row>
    <row r="27" spans="2:60" ht="18" customHeight="1" x14ac:dyDescent="0.25">
      <c r="B27" s="13"/>
      <c r="C27" s="14" t="s">
        <v>146</v>
      </c>
      <c r="D27" s="15" t="s">
        <v>145</v>
      </c>
      <c r="E27" s="15" t="s">
        <v>78</v>
      </c>
      <c r="F27" s="24">
        <v>46654</v>
      </c>
      <c r="G27" s="24"/>
      <c r="H27" s="13"/>
      <c r="I27" s="23" t="str">
        <f>IF(AND($F27&gt;=I$8,$F27&lt;I$8+7),IF(OR($E27="Milestone",$E27="Gate"),"●",IF($E27="Decision","◆","")),"")</f>
        <v/>
      </c>
      <c r="J27" s="23" t="str">
        <f>IF(AND($F27&gt;=J$8,$F27&lt;J$8+7),IF(OR($E27="Milestone",$E27="Gate"),"●",IF($E27="Decision","◆","")),"")</f>
        <v/>
      </c>
      <c r="K27" s="23" t="str">
        <f>IF(AND($F27&gt;=K$8,$F27&lt;K$8+7),IF(OR($E27="Milestone",$E27="Gate"),"●",IF($E27="Decision","◆","")),"")</f>
        <v/>
      </c>
      <c r="L27" s="23" t="str">
        <f>IF(AND($F27&gt;=L$8,$F27&lt;L$8+7),IF(OR($E27="Milestone",$E27="Gate"),"●",IF($E27="Decision","◆","")),"")</f>
        <v/>
      </c>
      <c r="M27" s="23" t="str">
        <f>IF(AND($F27&gt;=M$8,$F27&lt;M$8+7),IF(OR($E27="Milestone",$E27="Gate"),"●",IF($E27="Decision","◆","")),"")</f>
        <v/>
      </c>
      <c r="N27" s="23" t="str">
        <f>IF(AND($F27&gt;=N$8,$F27&lt;N$8+7),IF(OR($E27="Milestone",$E27="Gate"),"●",IF($E27="Decision","◆","")),"")</f>
        <v/>
      </c>
      <c r="O27" s="23" t="str">
        <f>IF(AND($F27&gt;=O$8,$F27&lt;O$8+7),IF(OR($E27="Milestone",$E27="Gate"),"●",IF($E27="Decision","◆","")),"")</f>
        <v/>
      </c>
      <c r="P27" s="23" t="str">
        <f>IF(AND($F27&gt;=P$8,$F27&lt;P$8+7),IF(OR($E27="Milestone",$E27="Gate"),"●",IF($E27="Decision","◆","")),"")</f>
        <v/>
      </c>
      <c r="Q27" s="23" t="str">
        <f>IF(AND($F27&gt;=Q$8,$F27&lt;Q$8+7),IF(OR($E27="Milestone",$E27="Gate"),"●",IF($E27="Decision","◆","")),"")</f>
        <v/>
      </c>
      <c r="R27" s="23" t="str">
        <f>IF(AND($F27&gt;=R$8,$F27&lt;R$8+7),IF(OR($E27="Milestone",$E27="Gate"),"●",IF($E27="Decision","◆","")),"")</f>
        <v/>
      </c>
      <c r="S27" s="23" t="str">
        <f>IF(AND($F27&gt;=S$8,$F27&lt;S$8+7),IF(OR($E27="Milestone",$E27="Gate"),"●",IF($E27="Decision","◆","")),"")</f>
        <v/>
      </c>
      <c r="T27" s="23" t="str">
        <f>IF(AND($F27&gt;=T$8,$F27&lt;T$8+7),IF(OR($E27="Milestone",$E27="Gate"),"●",IF($E27="Decision","◆","")),"")</f>
        <v/>
      </c>
      <c r="U27" s="23" t="str">
        <f>IF(AND($F27&gt;=U$8,$F27&lt;U$8+7),IF(OR($E27="Milestone",$E27="Gate"),"●",IF($E27="Decision","◆","")),"")</f>
        <v/>
      </c>
      <c r="V27" s="23" t="str">
        <f>IF(AND($F27&gt;=V$8,$F27&lt;V$8+7),IF(OR($E27="Milestone",$E27="Gate"),"●",IF($E27="Decision","◆","")),"")</f>
        <v/>
      </c>
      <c r="W27" s="23" t="str">
        <f>IF(AND($F27&gt;=W$8,$F27&lt;W$8+7),IF(OR($E27="Milestone",$E27="Gate"),"●",IF($E27="Decision","◆","")),"")</f>
        <v/>
      </c>
      <c r="X27" s="23" t="str">
        <f>IF(AND($F27&gt;=X$8,$F27&lt;X$8+7),IF(OR($E27="Milestone",$E27="Gate"),"●",IF($E27="Decision","◆","")),"")</f>
        <v/>
      </c>
      <c r="Y27" s="23" t="str">
        <f>IF(AND($F27&gt;=Y$8,$F27&lt;Y$8+7),IF(OR($E27="Milestone",$E27="Gate"),"●",IF($E27="Decision","◆","")),"")</f>
        <v/>
      </c>
      <c r="Z27" s="23" t="str">
        <f>IF(AND($F27&gt;=Z$8,$F27&lt;Z$8+7),IF(OR($E27="Milestone",$E27="Gate"),"●",IF($E27="Decision","◆","")),"")</f>
        <v/>
      </c>
      <c r="AA27" s="23" t="str">
        <f>IF(AND($F27&gt;=AA$8,$F27&lt;AA$8+7),IF(OR($E27="Milestone",$E27="Gate"),"●",IF($E27="Decision","◆","")),"")</f>
        <v/>
      </c>
      <c r="AB27" s="23" t="str">
        <f>IF(AND($F27&gt;=AB$8,$F27&lt;AB$8+7),IF(OR($E27="Milestone",$E27="Gate"),"●",IF($E27="Decision","◆","")),"")</f>
        <v/>
      </c>
      <c r="AC27" s="23" t="str">
        <f>IF(AND($F27&gt;=AC$8,$F27&lt;AC$8+7),IF(OR($E27="Milestone",$E27="Gate"),"●",IF($E27="Decision","◆","")),"")</f>
        <v/>
      </c>
      <c r="AD27" s="23" t="str">
        <f>IF(AND($F27&gt;=AD$8,$F27&lt;AD$8+7),IF(OR($E27="Milestone",$E27="Gate"),"●",IF($E27="Decision","◆","")),"")</f>
        <v/>
      </c>
      <c r="AE27" s="23" t="str">
        <f>IF(AND($F27&gt;=AE$8,$F27&lt;AE$8+7),IF(OR($E27="Milestone",$E27="Gate"),"●",IF($E27="Decision","◆","")),"")</f>
        <v/>
      </c>
      <c r="AF27" s="23" t="str">
        <f>IF(AND($F27&gt;=AF$8,$F27&lt;AF$8+7),IF(OR($E27="Milestone",$E27="Gate"),"●",IF($E27="Decision","◆","")),"")</f>
        <v/>
      </c>
      <c r="AG27" s="23" t="str">
        <f>IF(AND($F27&gt;=AG$8,$F27&lt;AG$8+7),IF(OR($E27="Milestone",$E27="Gate"),"●",IF($E27="Decision","◆","")),"")</f>
        <v/>
      </c>
      <c r="AH27" s="23" t="str">
        <f>IF(AND($F27&gt;=AH$8,$F27&lt;AH$8+7),IF(OR($E27="Milestone",$E27="Gate"),"●",IF($E27="Decision","◆","")),"")</f>
        <v/>
      </c>
      <c r="AI27" s="23" t="str">
        <f>IF(AND($F27&gt;=AI$8,$F27&lt;AI$8+7),IF(OR($E27="Milestone",$E27="Gate"),"●",IF($E27="Decision","◆","")),"")</f>
        <v/>
      </c>
      <c r="AJ27" s="23" t="str">
        <f>IF(AND($F27&gt;=AJ$8,$F27&lt;AJ$8+7),IF(OR($E27="Milestone",$E27="Gate"),"●",IF($E27="Decision","◆","")),"")</f>
        <v/>
      </c>
      <c r="AK27" s="23" t="str">
        <f>IF(AND($F27&gt;=AK$8,$F27&lt;AK$8+7),IF(OR($E27="Milestone",$E27="Gate"),"●",IF($E27="Decision","◆","")),"")</f>
        <v/>
      </c>
      <c r="AL27" s="23" t="str">
        <f>IF(AND($F27&gt;=AL$8,$F27&lt;AL$8+7),IF(OR($E27="Milestone",$E27="Gate"),"●",IF($E27="Decision","◆","")),"")</f>
        <v/>
      </c>
      <c r="AM27" s="23" t="str">
        <f>IF(AND($F27&gt;=AM$8,$F27&lt;AM$8+7),IF(OR($E27="Milestone",$E27="Gate"),"●",IF($E27="Decision","◆","")),"")</f>
        <v/>
      </c>
      <c r="AN27" s="23" t="str">
        <f>IF(AND($F27&gt;=AN$8,$F27&lt;AN$8+7),IF(OR($E27="Milestone",$E27="Gate"),"●",IF($E27="Decision","◆","")),"")</f>
        <v/>
      </c>
      <c r="AO27" s="23" t="str">
        <f>IF(AND($F27&gt;=AO$8,$F27&lt;AO$8+7),IF(OR($E27="Milestone",$E27="Gate"),"●",IF($E27="Decision","◆","")),"")</f>
        <v/>
      </c>
      <c r="AP27" s="23" t="str">
        <f>IF(AND($F27&gt;=AP$8,$F27&lt;AP$8+7),IF(OR($E27="Milestone",$E27="Gate"),"●",IF($E27="Decision","◆","")),"")</f>
        <v/>
      </c>
      <c r="AQ27" s="23" t="str">
        <f>IF(AND($F27&gt;=AQ$8,$F27&lt;AQ$8+7),IF(OR($E27="Milestone",$E27="Gate"),"●",IF($E27="Decision","◆","")),"")</f>
        <v/>
      </c>
      <c r="AR27" s="23" t="str">
        <f>IF(AND($F27&gt;=AR$8,$F27&lt;AR$8+7),IF(OR($E27="Milestone",$E27="Gate"),"●",IF($E27="Decision","◆","")),"")</f>
        <v/>
      </c>
      <c r="AS27" s="23" t="str">
        <f>IF(AND($F27&gt;=AS$8,$F27&lt;AS$8+7),IF(OR($E27="Milestone",$E27="Gate"),"●",IF($E27="Decision","◆","")),"")</f>
        <v/>
      </c>
      <c r="AT27" s="23" t="str">
        <f>IF(AND($F27&gt;=AT$8,$F27&lt;AT$8+7),IF(OR($E27="Milestone",$E27="Gate"),"●",IF($E27="Decision","◆","")),"")</f>
        <v/>
      </c>
      <c r="AU27" s="23" t="str">
        <f>IF(AND($F27&gt;=AU$8,$F27&lt;AU$8+7),IF(OR($E27="Milestone",$E27="Gate"),"●",IF($E27="Decision","◆","")),"")</f>
        <v>◆</v>
      </c>
      <c r="AV27" s="23" t="str">
        <f>IF(AND($F27&gt;=AV$8,$F27&lt;AV$8+7),IF(OR($E27="Milestone",$E27="Gate"),"●",IF($E27="Decision","◆","")),"")</f>
        <v/>
      </c>
      <c r="AW27" s="23" t="str">
        <f>IF(AND($F27&gt;=AW$8,$F27&lt;AW$8+7),IF(OR($E27="Milestone",$E27="Gate"),"●",IF($E27="Decision","◆","")),"")</f>
        <v/>
      </c>
      <c r="AX27" s="23" t="str">
        <f>IF(AND($F27&gt;=AX$8,$F27&lt;AX$8+7),IF(OR($E27="Milestone",$E27="Gate"),"●",IF($E27="Decision","◆","")),"")</f>
        <v/>
      </c>
      <c r="AY27" s="23" t="str">
        <f>IF(AND($F27&gt;=AY$8,$F27&lt;AY$8+7),IF(OR($E27="Milestone",$E27="Gate"),"●",IF($E27="Decision","◆","")),"")</f>
        <v/>
      </c>
      <c r="AZ27" s="23" t="str">
        <f>IF(AND($F27&gt;=AZ$8,$F27&lt;AZ$8+7),IF(OR($E27="Milestone",$E27="Gate"),"●",IF($E27="Decision","◆","")),"")</f>
        <v/>
      </c>
      <c r="BA27" s="23" t="str">
        <f>IF(AND($F27&gt;=BA$8,$F27&lt;BA$8+7),IF(OR($E27="Milestone",$E27="Gate"),"●",IF($E27="Decision","◆","")),"")</f>
        <v/>
      </c>
      <c r="BB27" s="23" t="str">
        <f>IF(AND($F27&gt;=BB$8,$F27&lt;BB$8+7),IF(OR($E27="Milestone",$E27="Gate"),"●",IF($E27="Decision","◆","")),"")</f>
        <v/>
      </c>
      <c r="BC27" s="23" t="str">
        <f>IF(AND($F27&gt;=BC$8,$F27&lt;BC$8+7),IF(OR($E27="Milestone",$E27="Gate"),"●",IF($E27="Decision","◆","")),"")</f>
        <v/>
      </c>
      <c r="BD27" s="23" t="str">
        <f>IF(AND($F27&gt;=BD$8,$F27&lt;BD$8+7),IF(OR($E27="Milestone",$E27="Gate"),"●",IF($E27="Decision","◆","")),"")</f>
        <v/>
      </c>
      <c r="BE27" s="23" t="str">
        <f>IF(AND($F27&gt;=BE$8,$F27&lt;BE$8+7),IF(OR($E27="Milestone",$E27="Gate"),"●",IF($E27="Decision","◆","")),"")</f>
        <v/>
      </c>
      <c r="BF27" s="23" t="str">
        <f>IF(AND($F27&gt;=BF$8,$F27&lt;BF$8+7),IF(OR($E27="Milestone",$E27="Gate"),"●",IF($E27="Decision","◆","")),"")</f>
        <v/>
      </c>
      <c r="BG27" s="23" t="str">
        <f>IF(AND($F27&gt;=BG$8,$F27&lt;BG$8+7),IF(OR($E27="Milestone",$E27="Gate"),"●",IF($E27="Decision","◆","")),"")</f>
        <v/>
      </c>
      <c r="BH27" s="23" t="str">
        <f>IF(AND($F27&gt;=BH$8,$F27&lt;DATE(YEAR($D$4)+1,MONTH($D$4),DAY($D$4))),IF(OR($E27="Milestone",$E27="Gate"),"●",IF($E27="Decision","◆","")),"")</f>
        <v/>
      </c>
    </row>
    <row r="28" spans="2:60" ht="18" customHeight="1" x14ac:dyDescent="0.25">
      <c r="B28" s="13"/>
      <c r="C28" s="14" t="s">
        <v>28</v>
      </c>
      <c r="D28" s="15" t="s">
        <v>144</v>
      </c>
      <c r="E28" s="15" t="s">
        <v>25</v>
      </c>
      <c r="F28" s="24">
        <v>46654</v>
      </c>
      <c r="G28" s="24"/>
      <c r="H28" s="13"/>
      <c r="I28" s="23" t="str">
        <f>IF(AND($F28&gt;=I$8,$F28&lt;I$8+7),IF(OR($E28="Milestone",$E28="Gate"),"●",IF($E28="Decision","◆","")),"")</f>
        <v/>
      </c>
      <c r="J28" s="23" t="str">
        <f>IF(AND($F28&gt;=J$8,$F28&lt;J$8+7),IF(OR($E28="Milestone",$E28="Gate"),"●",IF($E28="Decision","◆","")),"")</f>
        <v/>
      </c>
      <c r="K28" s="23" t="str">
        <f>IF(AND($F28&gt;=K$8,$F28&lt;K$8+7),IF(OR($E28="Milestone",$E28="Gate"),"●",IF($E28="Decision","◆","")),"")</f>
        <v/>
      </c>
      <c r="L28" s="23" t="str">
        <f>IF(AND($F28&gt;=L$8,$F28&lt;L$8+7),IF(OR($E28="Milestone",$E28="Gate"),"●",IF($E28="Decision","◆","")),"")</f>
        <v/>
      </c>
      <c r="M28" s="23" t="str">
        <f>IF(AND($F28&gt;=M$8,$F28&lt;M$8+7),IF(OR($E28="Milestone",$E28="Gate"),"●",IF($E28="Decision","◆","")),"")</f>
        <v/>
      </c>
      <c r="N28" s="23" t="str">
        <f>IF(AND($F28&gt;=N$8,$F28&lt;N$8+7),IF(OR($E28="Milestone",$E28="Gate"),"●",IF($E28="Decision","◆","")),"")</f>
        <v/>
      </c>
      <c r="O28" s="23" t="str">
        <f>IF(AND($F28&gt;=O$8,$F28&lt;O$8+7),IF(OR($E28="Milestone",$E28="Gate"),"●",IF($E28="Decision","◆","")),"")</f>
        <v/>
      </c>
      <c r="P28" s="23" t="str">
        <f>IF(AND($F28&gt;=P$8,$F28&lt;P$8+7),IF(OR($E28="Milestone",$E28="Gate"),"●",IF($E28="Decision","◆","")),"")</f>
        <v/>
      </c>
      <c r="Q28" s="23" t="str">
        <f>IF(AND($F28&gt;=Q$8,$F28&lt;Q$8+7),IF(OR($E28="Milestone",$E28="Gate"),"●",IF($E28="Decision","◆","")),"")</f>
        <v/>
      </c>
      <c r="R28" s="23" t="str">
        <f>IF(AND($F28&gt;=R$8,$F28&lt;R$8+7),IF(OR($E28="Milestone",$E28="Gate"),"●",IF($E28="Decision","◆","")),"")</f>
        <v/>
      </c>
      <c r="S28" s="23" t="str">
        <f>IF(AND($F28&gt;=S$8,$F28&lt;S$8+7),IF(OR($E28="Milestone",$E28="Gate"),"●",IF($E28="Decision","◆","")),"")</f>
        <v/>
      </c>
      <c r="T28" s="23" t="str">
        <f>IF(AND($F28&gt;=T$8,$F28&lt;T$8+7),IF(OR($E28="Milestone",$E28="Gate"),"●",IF($E28="Decision","◆","")),"")</f>
        <v/>
      </c>
      <c r="U28" s="23" t="str">
        <f>IF(AND($F28&gt;=U$8,$F28&lt;U$8+7),IF(OR($E28="Milestone",$E28="Gate"),"●",IF($E28="Decision","◆","")),"")</f>
        <v/>
      </c>
      <c r="V28" s="23" t="str">
        <f>IF(AND($F28&gt;=V$8,$F28&lt;V$8+7),IF(OR($E28="Milestone",$E28="Gate"),"●",IF($E28="Decision","◆","")),"")</f>
        <v/>
      </c>
      <c r="W28" s="23" t="str">
        <f>IF(AND($F28&gt;=W$8,$F28&lt;W$8+7),IF(OR($E28="Milestone",$E28="Gate"),"●",IF($E28="Decision","◆","")),"")</f>
        <v/>
      </c>
      <c r="X28" s="23" t="str">
        <f>IF(AND($F28&gt;=X$8,$F28&lt;X$8+7),IF(OR($E28="Milestone",$E28="Gate"),"●",IF($E28="Decision","◆","")),"")</f>
        <v/>
      </c>
      <c r="Y28" s="23" t="str">
        <f>IF(AND($F28&gt;=Y$8,$F28&lt;Y$8+7),IF(OR($E28="Milestone",$E28="Gate"),"●",IF($E28="Decision","◆","")),"")</f>
        <v/>
      </c>
      <c r="Z28" s="23" t="str">
        <f>IF(AND($F28&gt;=Z$8,$F28&lt;Z$8+7),IF(OR($E28="Milestone",$E28="Gate"),"●",IF($E28="Decision","◆","")),"")</f>
        <v/>
      </c>
      <c r="AA28" s="23" t="str">
        <f>IF(AND($F28&gt;=AA$8,$F28&lt;AA$8+7),IF(OR($E28="Milestone",$E28="Gate"),"●",IF($E28="Decision","◆","")),"")</f>
        <v/>
      </c>
      <c r="AB28" s="23" t="str">
        <f>IF(AND($F28&gt;=AB$8,$F28&lt;AB$8+7),IF(OR($E28="Milestone",$E28="Gate"),"●",IF($E28="Decision","◆","")),"")</f>
        <v/>
      </c>
      <c r="AC28" s="23" t="str">
        <f>IF(AND($F28&gt;=AC$8,$F28&lt;AC$8+7),IF(OR($E28="Milestone",$E28="Gate"),"●",IF($E28="Decision","◆","")),"")</f>
        <v/>
      </c>
      <c r="AD28" s="23" t="str">
        <f>IF(AND($F28&gt;=AD$8,$F28&lt;AD$8+7),IF(OR($E28="Milestone",$E28="Gate"),"●",IF($E28="Decision","◆","")),"")</f>
        <v/>
      </c>
      <c r="AE28" s="23" t="str">
        <f>IF(AND($F28&gt;=AE$8,$F28&lt;AE$8+7),IF(OR($E28="Milestone",$E28="Gate"),"●",IF($E28="Decision","◆","")),"")</f>
        <v/>
      </c>
      <c r="AF28" s="23" t="str">
        <f>IF(AND($F28&gt;=AF$8,$F28&lt;AF$8+7),IF(OR($E28="Milestone",$E28="Gate"),"●",IF($E28="Decision","◆","")),"")</f>
        <v/>
      </c>
      <c r="AG28" s="23" t="str">
        <f>IF(AND($F28&gt;=AG$8,$F28&lt;AG$8+7),IF(OR($E28="Milestone",$E28="Gate"),"●",IF($E28="Decision","◆","")),"")</f>
        <v/>
      </c>
      <c r="AH28" s="23" t="str">
        <f>IF(AND($F28&gt;=AH$8,$F28&lt;AH$8+7),IF(OR($E28="Milestone",$E28="Gate"),"●",IF($E28="Decision","◆","")),"")</f>
        <v/>
      </c>
      <c r="AI28" s="23" t="str">
        <f>IF(AND($F28&gt;=AI$8,$F28&lt;AI$8+7),IF(OR($E28="Milestone",$E28="Gate"),"●",IF($E28="Decision","◆","")),"")</f>
        <v/>
      </c>
      <c r="AJ28" s="23" t="str">
        <f>IF(AND($F28&gt;=AJ$8,$F28&lt;AJ$8+7),IF(OR($E28="Milestone",$E28="Gate"),"●",IF($E28="Decision","◆","")),"")</f>
        <v/>
      </c>
      <c r="AK28" s="23" t="str">
        <f>IF(AND($F28&gt;=AK$8,$F28&lt;AK$8+7),IF(OR($E28="Milestone",$E28="Gate"),"●",IF($E28="Decision","◆","")),"")</f>
        <v/>
      </c>
      <c r="AL28" s="23" t="str">
        <f>IF(AND($F28&gt;=AL$8,$F28&lt;AL$8+7),IF(OR($E28="Milestone",$E28="Gate"),"●",IF($E28="Decision","◆","")),"")</f>
        <v/>
      </c>
      <c r="AM28" s="23" t="str">
        <f>IF(AND($F28&gt;=AM$8,$F28&lt;AM$8+7),IF(OR($E28="Milestone",$E28="Gate"),"●",IF($E28="Decision","◆","")),"")</f>
        <v/>
      </c>
      <c r="AN28" s="23" t="str">
        <f>IF(AND($F28&gt;=AN$8,$F28&lt;AN$8+7),IF(OR($E28="Milestone",$E28="Gate"),"●",IF($E28="Decision","◆","")),"")</f>
        <v/>
      </c>
      <c r="AO28" s="23" t="str">
        <f>IF(AND($F28&gt;=AO$8,$F28&lt;AO$8+7),IF(OR($E28="Milestone",$E28="Gate"),"●",IF($E28="Decision","◆","")),"")</f>
        <v/>
      </c>
      <c r="AP28" s="23" t="str">
        <f>IF(AND($F28&gt;=AP$8,$F28&lt;AP$8+7),IF(OR($E28="Milestone",$E28="Gate"),"●",IF($E28="Decision","◆","")),"")</f>
        <v/>
      </c>
      <c r="AQ28" s="23" t="str">
        <f>IF(AND($F28&gt;=AQ$8,$F28&lt;AQ$8+7),IF(OR($E28="Milestone",$E28="Gate"),"●",IF($E28="Decision","◆","")),"")</f>
        <v/>
      </c>
      <c r="AR28" s="23" t="str">
        <f>IF(AND($F28&gt;=AR$8,$F28&lt;AR$8+7),IF(OR($E28="Milestone",$E28="Gate"),"●",IF($E28="Decision","◆","")),"")</f>
        <v/>
      </c>
      <c r="AS28" s="23" t="str">
        <f>IF(AND($F28&gt;=AS$8,$F28&lt;AS$8+7),IF(OR($E28="Milestone",$E28="Gate"),"●",IF($E28="Decision","◆","")),"")</f>
        <v/>
      </c>
      <c r="AT28" s="23" t="str">
        <f>IF(AND($F28&gt;=AT$8,$F28&lt;AT$8+7),IF(OR($E28="Milestone",$E28="Gate"),"●",IF($E28="Decision","◆","")),"")</f>
        <v/>
      </c>
      <c r="AU28" s="23" t="str">
        <f>IF(AND($F28&gt;=AU$8,$F28&lt;AU$8+7),IF(OR($E28="Milestone",$E28="Gate"),"●",IF($E28="Decision","◆","")),"")</f>
        <v>●</v>
      </c>
      <c r="AV28" s="23" t="str">
        <f>IF(AND($F28&gt;=AV$8,$F28&lt;AV$8+7),IF(OR($E28="Milestone",$E28="Gate"),"●",IF($E28="Decision","◆","")),"")</f>
        <v/>
      </c>
      <c r="AW28" s="23" t="str">
        <f>IF(AND($F28&gt;=AW$8,$F28&lt;AW$8+7),IF(OR($E28="Milestone",$E28="Gate"),"●",IF($E28="Decision","◆","")),"")</f>
        <v/>
      </c>
      <c r="AX28" s="23" t="str">
        <f>IF(AND($F28&gt;=AX$8,$F28&lt;AX$8+7),IF(OR($E28="Milestone",$E28="Gate"),"●",IF($E28="Decision","◆","")),"")</f>
        <v/>
      </c>
      <c r="AY28" s="23" t="str">
        <f>IF(AND($F28&gt;=AY$8,$F28&lt;AY$8+7),IF(OR($E28="Milestone",$E28="Gate"),"●",IF($E28="Decision","◆","")),"")</f>
        <v/>
      </c>
      <c r="AZ28" s="23" t="str">
        <f>IF(AND($F28&gt;=AZ$8,$F28&lt;AZ$8+7),IF(OR($E28="Milestone",$E28="Gate"),"●",IF($E28="Decision","◆","")),"")</f>
        <v/>
      </c>
      <c r="BA28" s="23" t="str">
        <f>IF(AND($F28&gt;=BA$8,$F28&lt;BA$8+7),IF(OR($E28="Milestone",$E28="Gate"),"●",IF($E28="Decision","◆","")),"")</f>
        <v/>
      </c>
      <c r="BB28" s="23" t="str">
        <f>IF(AND($F28&gt;=BB$8,$F28&lt;BB$8+7),IF(OR($E28="Milestone",$E28="Gate"),"●",IF($E28="Decision","◆","")),"")</f>
        <v/>
      </c>
      <c r="BC28" s="23" t="str">
        <f>IF(AND($F28&gt;=BC$8,$F28&lt;BC$8+7),IF(OR($E28="Milestone",$E28="Gate"),"●",IF($E28="Decision","◆","")),"")</f>
        <v/>
      </c>
      <c r="BD28" s="23" t="str">
        <f>IF(AND($F28&gt;=BD$8,$F28&lt;BD$8+7),IF(OR($E28="Milestone",$E28="Gate"),"●",IF($E28="Decision","◆","")),"")</f>
        <v/>
      </c>
      <c r="BE28" s="23" t="str">
        <f>IF(AND($F28&gt;=BE$8,$F28&lt;BE$8+7),IF(OR($E28="Milestone",$E28="Gate"),"●",IF($E28="Decision","◆","")),"")</f>
        <v/>
      </c>
      <c r="BF28" s="23" t="str">
        <f>IF(AND($F28&gt;=BF$8,$F28&lt;BF$8+7),IF(OR($E28="Milestone",$E28="Gate"),"●",IF($E28="Decision","◆","")),"")</f>
        <v/>
      </c>
      <c r="BG28" s="23" t="str">
        <f>IF(AND($F28&gt;=BG$8,$F28&lt;BG$8+7),IF(OR($E28="Milestone",$E28="Gate"),"●",IF($E28="Decision","◆","")),"")</f>
        <v/>
      </c>
      <c r="BH28" s="23" t="str">
        <f>IF(AND($F28&gt;=BH$8,$F28&lt;DATE(YEAR($D$4)+1,MONTH($D$4),DAY($D$4))),IF(OR($E28="Milestone",$E28="Gate"),"●",IF($E28="Decision","◆","")),"")</f>
        <v/>
      </c>
    </row>
    <row r="29" spans="2:60" ht="18" customHeight="1" x14ac:dyDescent="0.25">
      <c r="B29" s="13"/>
      <c r="C29" s="14"/>
      <c r="D29" s="15"/>
      <c r="E29" s="15"/>
      <c r="F29" s="24"/>
      <c r="G29" s="24"/>
      <c r="H29" s="13"/>
      <c r="I29" s="23" t="str">
        <f>IF(AND($F29&gt;=I$8,$F29&lt;I$8+7),IF(OR($E29="Milestone",$E29="Gate"),"●",IF($E29="Decision","◆","")),"")</f>
        <v/>
      </c>
      <c r="J29" s="23" t="str">
        <f>IF(AND($F29&gt;=J$8,$F29&lt;J$8+7),IF(OR($E29="Milestone",$E29="Gate"),"●",IF($E29="Decision","◆","")),"")</f>
        <v/>
      </c>
      <c r="K29" s="23" t="str">
        <f>IF(AND($F29&gt;=K$8,$F29&lt;K$8+7),IF(OR($E29="Milestone",$E29="Gate"),"●",IF($E29="Decision","◆","")),"")</f>
        <v/>
      </c>
      <c r="L29" s="23" t="str">
        <f>IF(AND($F29&gt;=L$8,$F29&lt;L$8+7),IF(OR($E29="Milestone",$E29="Gate"),"●",IF($E29="Decision","◆","")),"")</f>
        <v/>
      </c>
      <c r="M29" s="23" t="str">
        <f>IF(AND($F29&gt;=M$8,$F29&lt;M$8+7),IF(OR($E29="Milestone",$E29="Gate"),"●",IF($E29="Decision","◆","")),"")</f>
        <v/>
      </c>
      <c r="N29" s="23" t="str">
        <f>IF(AND($F29&gt;=N$8,$F29&lt;N$8+7),IF(OR($E29="Milestone",$E29="Gate"),"●",IF($E29="Decision","◆","")),"")</f>
        <v/>
      </c>
      <c r="O29" s="23" t="str">
        <f>IF(AND($F29&gt;=O$8,$F29&lt;O$8+7),IF(OR($E29="Milestone",$E29="Gate"),"●",IF($E29="Decision","◆","")),"")</f>
        <v/>
      </c>
      <c r="P29" s="23" t="str">
        <f>IF(AND($F29&gt;=P$8,$F29&lt;P$8+7),IF(OR($E29="Milestone",$E29="Gate"),"●",IF($E29="Decision","◆","")),"")</f>
        <v/>
      </c>
      <c r="Q29" s="23" t="str">
        <f>IF(AND($F29&gt;=Q$8,$F29&lt;Q$8+7),IF(OR($E29="Milestone",$E29="Gate"),"●",IF($E29="Decision","◆","")),"")</f>
        <v/>
      </c>
      <c r="R29" s="23" t="str">
        <f>IF(AND($F29&gt;=R$8,$F29&lt;R$8+7),IF(OR($E29="Milestone",$E29="Gate"),"●",IF($E29="Decision","◆","")),"")</f>
        <v/>
      </c>
      <c r="S29" s="23" t="str">
        <f>IF(AND($F29&gt;=S$8,$F29&lt;S$8+7),IF(OR($E29="Milestone",$E29="Gate"),"●",IF($E29="Decision","◆","")),"")</f>
        <v/>
      </c>
      <c r="T29" s="23" t="str">
        <f>IF(AND($F29&gt;=T$8,$F29&lt;T$8+7),IF(OR($E29="Milestone",$E29="Gate"),"●",IF($E29="Decision","◆","")),"")</f>
        <v/>
      </c>
      <c r="U29" s="23" t="str">
        <f>IF(AND($F29&gt;=U$8,$F29&lt;U$8+7),IF(OR($E29="Milestone",$E29="Gate"),"●",IF($E29="Decision","◆","")),"")</f>
        <v/>
      </c>
      <c r="V29" s="23" t="str">
        <f>IF(AND($F29&gt;=V$8,$F29&lt;V$8+7),IF(OR($E29="Milestone",$E29="Gate"),"●",IF($E29="Decision","◆","")),"")</f>
        <v/>
      </c>
      <c r="W29" s="23" t="str">
        <f>IF(AND($F29&gt;=W$8,$F29&lt;W$8+7),IF(OR($E29="Milestone",$E29="Gate"),"●",IF($E29="Decision","◆","")),"")</f>
        <v/>
      </c>
      <c r="X29" s="23" t="str">
        <f>IF(AND($F29&gt;=X$8,$F29&lt;X$8+7),IF(OR($E29="Milestone",$E29="Gate"),"●",IF($E29="Decision","◆","")),"")</f>
        <v/>
      </c>
      <c r="Y29" s="23" t="str">
        <f>IF(AND($F29&gt;=Y$8,$F29&lt;Y$8+7),IF(OR($E29="Milestone",$E29="Gate"),"●",IF($E29="Decision","◆","")),"")</f>
        <v/>
      </c>
      <c r="Z29" s="23" t="str">
        <f>IF(AND($F29&gt;=Z$8,$F29&lt;Z$8+7),IF(OR($E29="Milestone",$E29="Gate"),"●",IF($E29="Decision","◆","")),"")</f>
        <v/>
      </c>
      <c r="AA29" s="23" t="str">
        <f>IF(AND($F29&gt;=AA$8,$F29&lt;AA$8+7),IF(OR($E29="Milestone",$E29="Gate"),"●",IF($E29="Decision","◆","")),"")</f>
        <v/>
      </c>
      <c r="AB29" s="23" t="str">
        <f>IF(AND($F29&gt;=AB$8,$F29&lt;AB$8+7),IF(OR($E29="Milestone",$E29="Gate"),"●",IF($E29="Decision","◆","")),"")</f>
        <v/>
      </c>
      <c r="AC29" s="23" t="str">
        <f>IF(AND($F29&gt;=AC$8,$F29&lt;AC$8+7),IF(OR($E29="Milestone",$E29="Gate"),"●",IF($E29="Decision","◆","")),"")</f>
        <v/>
      </c>
      <c r="AD29" s="23" t="str">
        <f>IF(AND($F29&gt;=AD$8,$F29&lt;AD$8+7),IF(OR($E29="Milestone",$E29="Gate"),"●",IF($E29="Decision","◆","")),"")</f>
        <v/>
      </c>
      <c r="AE29" s="23" t="str">
        <f>IF(AND($F29&gt;=AE$8,$F29&lt;AE$8+7),IF(OR($E29="Milestone",$E29="Gate"),"●",IF($E29="Decision","◆","")),"")</f>
        <v/>
      </c>
      <c r="AF29" s="23" t="str">
        <f>IF(AND($F29&gt;=AF$8,$F29&lt;AF$8+7),IF(OR($E29="Milestone",$E29="Gate"),"●",IF($E29="Decision","◆","")),"")</f>
        <v/>
      </c>
      <c r="AG29" s="23" t="str">
        <f>IF(AND($F29&gt;=AG$8,$F29&lt;AG$8+7),IF(OR($E29="Milestone",$E29="Gate"),"●",IF($E29="Decision","◆","")),"")</f>
        <v/>
      </c>
      <c r="AH29" s="23" t="str">
        <f>IF(AND($F29&gt;=AH$8,$F29&lt;AH$8+7),IF(OR($E29="Milestone",$E29="Gate"),"●",IF($E29="Decision","◆","")),"")</f>
        <v/>
      </c>
      <c r="AI29" s="23" t="str">
        <f>IF(AND($F29&gt;=AI$8,$F29&lt;AI$8+7),IF(OR($E29="Milestone",$E29="Gate"),"●",IF($E29="Decision","◆","")),"")</f>
        <v/>
      </c>
      <c r="AJ29" s="23" t="str">
        <f>IF(AND($F29&gt;=AJ$8,$F29&lt;AJ$8+7),IF(OR($E29="Milestone",$E29="Gate"),"●",IF($E29="Decision","◆","")),"")</f>
        <v/>
      </c>
      <c r="AK29" s="23" t="str">
        <f>IF(AND($F29&gt;=AK$8,$F29&lt;AK$8+7),IF(OR($E29="Milestone",$E29="Gate"),"●",IF($E29="Decision","◆","")),"")</f>
        <v/>
      </c>
      <c r="AL29" s="23" t="str">
        <f>IF(AND($F29&gt;=AL$8,$F29&lt;AL$8+7),IF(OR($E29="Milestone",$E29="Gate"),"●",IF($E29="Decision","◆","")),"")</f>
        <v/>
      </c>
      <c r="AM29" s="23" t="str">
        <f>IF(AND($F29&gt;=AM$8,$F29&lt;AM$8+7),IF(OR($E29="Milestone",$E29="Gate"),"●",IF($E29="Decision","◆","")),"")</f>
        <v/>
      </c>
      <c r="AN29" s="23" t="str">
        <f>IF(AND($F29&gt;=AN$8,$F29&lt;AN$8+7),IF(OR($E29="Milestone",$E29="Gate"),"●",IF($E29="Decision","◆","")),"")</f>
        <v/>
      </c>
      <c r="AO29" s="23" t="str">
        <f>IF(AND($F29&gt;=AO$8,$F29&lt;AO$8+7),IF(OR($E29="Milestone",$E29="Gate"),"●",IF($E29="Decision","◆","")),"")</f>
        <v/>
      </c>
      <c r="AP29" s="23" t="str">
        <f>IF(AND($F29&gt;=AP$8,$F29&lt;AP$8+7),IF(OR($E29="Milestone",$E29="Gate"),"●",IF($E29="Decision","◆","")),"")</f>
        <v/>
      </c>
      <c r="AQ29" s="23" t="str">
        <f>IF(AND($F29&gt;=AQ$8,$F29&lt;AQ$8+7),IF(OR($E29="Milestone",$E29="Gate"),"●",IF($E29="Decision","◆","")),"")</f>
        <v/>
      </c>
      <c r="AR29" s="23" t="str">
        <f>IF(AND($F29&gt;=AR$8,$F29&lt;AR$8+7),IF(OR($E29="Milestone",$E29="Gate"),"●",IF($E29="Decision","◆","")),"")</f>
        <v/>
      </c>
      <c r="AS29" s="23" t="str">
        <f>IF(AND($F29&gt;=AS$8,$F29&lt;AS$8+7),IF(OR($E29="Milestone",$E29="Gate"),"●",IF($E29="Decision","◆","")),"")</f>
        <v/>
      </c>
      <c r="AT29" s="23" t="str">
        <f>IF(AND($F29&gt;=AT$8,$F29&lt;AT$8+7),IF(OR($E29="Milestone",$E29="Gate"),"●",IF($E29="Decision","◆","")),"")</f>
        <v/>
      </c>
      <c r="AU29" s="23" t="str">
        <f>IF(AND($F29&gt;=AU$8,$F29&lt;AU$8+7),IF(OR($E29="Milestone",$E29="Gate"),"●",IF($E29="Decision","◆","")),"")</f>
        <v/>
      </c>
      <c r="AV29" s="23" t="str">
        <f>IF(AND($F29&gt;=AV$8,$F29&lt;AV$8+7),IF(OR($E29="Milestone",$E29="Gate"),"●",IF($E29="Decision","◆","")),"")</f>
        <v/>
      </c>
      <c r="AW29" s="23" t="str">
        <f>IF(AND($F29&gt;=AW$8,$F29&lt;AW$8+7),IF(OR($E29="Milestone",$E29="Gate"),"●",IF($E29="Decision","◆","")),"")</f>
        <v/>
      </c>
      <c r="AX29" s="23" t="str">
        <f>IF(AND($F29&gt;=AX$8,$F29&lt;AX$8+7),IF(OR($E29="Milestone",$E29="Gate"),"●",IF($E29="Decision","◆","")),"")</f>
        <v/>
      </c>
      <c r="AY29" s="23" t="str">
        <f>IF(AND($F29&gt;=AY$8,$F29&lt;AY$8+7),IF(OR($E29="Milestone",$E29="Gate"),"●",IF($E29="Decision","◆","")),"")</f>
        <v/>
      </c>
      <c r="AZ29" s="23" t="str">
        <f>IF(AND($F29&gt;=AZ$8,$F29&lt;AZ$8+7),IF(OR($E29="Milestone",$E29="Gate"),"●",IF($E29="Decision","◆","")),"")</f>
        <v/>
      </c>
      <c r="BA29" s="23" t="str">
        <f>IF(AND($F29&gt;=BA$8,$F29&lt;BA$8+7),IF(OR($E29="Milestone",$E29="Gate"),"●",IF($E29="Decision","◆","")),"")</f>
        <v/>
      </c>
      <c r="BB29" s="23" t="str">
        <f>IF(AND($F29&gt;=BB$8,$F29&lt;BB$8+7),IF(OR($E29="Milestone",$E29="Gate"),"●",IF($E29="Decision","◆","")),"")</f>
        <v/>
      </c>
      <c r="BC29" s="23" t="str">
        <f>IF(AND($F29&gt;=BC$8,$F29&lt;BC$8+7),IF(OR($E29="Milestone",$E29="Gate"),"●",IF($E29="Decision","◆","")),"")</f>
        <v/>
      </c>
      <c r="BD29" s="23" t="str">
        <f>IF(AND($F29&gt;=BD$8,$F29&lt;BD$8+7),IF(OR($E29="Milestone",$E29="Gate"),"●",IF($E29="Decision","◆","")),"")</f>
        <v/>
      </c>
      <c r="BE29" s="23" t="str">
        <f>IF(AND($F29&gt;=BE$8,$F29&lt;BE$8+7),IF(OR($E29="Milestone",$E29="Gate"),"●",IF($E29="Decision","◆","")),"")</f>
        <v/>
      </c>
      <c r="BF29" s="23" t="str">
        <f>IF(AND($F29&gt;=BF$8,$F29&lt;BF$8+7),IF(OR($E29="Milestone",$E29="Gate"),"●",IF($E29="Decision","◆","")),"")</f>
        <v/>
      </c>
      <c r="BG29" s="23" t="str">
        <f>IF(AND($F29&gt;=BG$8,$F29&lt;BG$8+7),IF(OR($E29="Milestone",$E29="Gate"),"●",IF($E29="Decision","◆","")),"")</f>
        <v/>
      </c>
      <c r="BH29" s="23" t="str">
        <f>IF(AND($F29&gt;=BH$8,$F29&lt;DATE(YEAR($D$4)+1,MONTH($D$4),DAY($D$4))),IF(OR($E29="Milestone",$E29="Gate"),"●",IF($E29="Decision","◆","")),"")</f>
        <v/>
      </c>
    </row>
    <row r="30" spans="2:60" ht="18" customHeight="1" x14ac:dyDescent="0.25">
      <c r="B30" s="13"/>
      <c r="C30" s="14"/>
      <c r="D30" s="15"/>
      <c r="E30" s="15"/>
      <c r="F30" s="24"/>
      <c r="G30" s="24"/>
      <c r="H30" s="13"/>
      <c r="I30" s="23" t="str">
        <f>IF(AND($F30&gt;=I$8,$F30&lt;I$8+7),IF(OR($E30="Milestone",$E30="Gate"),"●",IF($E30="Decision","◆","")),"")</f>
        <v/>
      </c>
      <c r="J30" s="23" t="str">
        <f>IF(AND($F30&gt;=J$8,$F30&lt;J$8+7),IF(OR($E30="Milestone",$E30="Gate"),"●",IF($E30="Decision","◆","")),"")</f>
        <v/>
      </c>
      <c r="K30" s="23" t="str">
        <f>IF(AND($F30&gt;=K$8,$F30&lt;K$8+7),IF(OR($E30="Milestone",$E30="Gate"),"●",IF($E30="Decision","◆","")),"")</f>
        <v/>
      </c>
      <c r="L30" s="23" t="str">
        <f>IF(AND($F30&gt;=L$8,$F30&lt;L$8+7),IF(OR($E30="Milestone",$E30="Gate"),"●",IF($E30="Decision","◆","")),"")</f>
        <v/>
      </c>
      <c r="M30" s="23" t="str">
        <f>IF(AND($F30&gt;=M$8,$F30&lt;M$8+7),IF(OR($E30="Milestone",$E30="Gate"),"●",IF($E30="Decision","◆","")),"")</f>
        <v/>
      </c>
      <c r="N30" s="23" t="str">
        <f>IF(AND($F30&gt;=N$8,$F30&lt;N$8+7),IF(OR($E30="Milestone",$E30="Gate"),"●",IF($E30="Decision","◆","")),"")</f>
        <v/>
      </c>
      <c r="O30" s="23" t="str">
        <f>IF(AND($F30&gt;=O$8,$F30&lt;O$8+7),IF(OR($E30="Milestone",$E30="Gate"),"●",IF($E30="Decision","◆","")),"")</f>
        <v/>
      </c>
      <c r="P30" s="23" t="str">
        <f>IF(AND($F30&gt;=P$8,$F30&lt;P$8+7),IF(OR($E30="Milestone",$E30="Gate"),"●",IF($E30="Decision","◆","")),"")</f>
        <v/>
      </c>
      <c r="Q30" s="23" t="str">
        <f>IF(AND($F30&gt;=Q$8,$F30&lt;Q$8+7),IF(OR($E30="Milestone",$E30="Gate"),"●",IF($E30="Decision","◆","")),"")</f>
        <v/>
      </c>
      <c r="R30" s="23" t="str">
        <f>IF(AND($F30&gt;=R$8,$F30&lt;R$8+7),IF(OR($E30="Milestone",$E30="Gate"),"●",IF($E30="Decision","◆","")),"")</f>
        <v/>
      </c>
      <c r="S30" s="23" t="str">
        <f>IF(AND($F30&gt;=S$8,$F30&lt;S$8+7),IF(OR($E30="Milestone",$E30="Gate"),"●",IF($E30="Decision","◆","")),"")</f>
        <v/>
      </c>
      <c r="T30" s="23" t="str">
        <f>IF(AND($F30&gt;=T$8,$F30&lt;T$8+7),IF(OR($E30="Milestone",$E30="Gate"),"●",IF($E30="Decision","◆","")),"")</f>
        <v/>
      </c>
      <c r="U30" s="23" t="str">
        <f>IF(AND($F30&gt;=U$8,$F30&lt;U$8+7),IF(OR($E30="Milestone",$E30="Gate"),"●",IF($E30="Decision","◆","")),"")</f>
        <v/>
      </c>
      <c r="V30" s="23" t="str">
        <f>IF(AND($F30&gt;=V$8,$F30&lt;V$8+7),IF(OR($E30="Milestone",$E30="Gate"),"●",IF($E30="Decision","◆","")),"")</f>
        <v/>
      </c>
      <c r="W30" s="23" t="str">
        <f>IF(AND($F30&gt;=W$8,$F30&lt;W$8+7),IF(OR($E30="Milestone",$E30="Gate"),"●",IF($E30="Decision","◆","")),"")</f>
        <v/>
      </c>
      <c r="X30" s="23" t="str">
        <f>IF(AND($F30&gt;=X$8,$F30&lt;X$8+7),IF(OR($E30="Milestone",$E30="Gate"),"●",IF($E30="Decision","◆","")),"")</f>
        <v/>
      </c>
      <c r="Y30" s="23" t="str">
        <f>IF(AND($F30&gt;=Y$8,$F30&lt;Y$8+7),IF(OR($E30="Milestone",$E30="Gate"),"●",IF($E30="Decision","◆","")),"")</f>
        <v/>
      </c>
      <c r="Z30" s="23" t="str">
        <f>IF(AND($F30&gt;=Z$8,$F30&lt;Z$8+7),IF(OR($E30="Milestone",$E30="Gate"),"●",IF($E30="Decision","◆","")),"")</f>
        <v/>
      </c>
      <c r="AA30" s="23" t="str">
        <f>IF(AND($F30&gt;=AA$8,$F30&lt;AA$8+7),IF(OR($E30="Milestone",$E30="Gate"),"●",IF($E30="Decision","◆","")),"")</f>
        <v/>
      </c>
      <c r="AB30" s="23" t="str">
        <f>IF(AND($F30&gt;=AB$8,$F30&lt;AB$8+7),IF(OR($E30="Milestone",$E30="Gate"),"●",IF($E30="Decision","◆","")),"")</f>
        <v/>
      </c>
      <c r="AC30" s="23" t="str">
        <f>IF(AND($F30&gt;=AC$8,$F30&lt;AC$8+7),IF(OR($E30="Milestone",$E30="Gate"),"●",IF($E30="Decision","◆","")),"")</f>
        <v/>
      </c>
      <c r="AD30" s="23" t="str">
        <f>IF(AND($F30&gt;=AD$8,$F30&lt;AD$8+7),IF(OR($E30="Milestone",$E30="Gate"),"●",IF($E30="Decision","◆","")),"")</f>
        <v/>
      </c>
      <c r="AE30" s="23" t="str">
        <f>IF(AND($F30&gt;=AE$8,$F30&lt;AE$8+7),IF(OR($E30="Milestone",$E30="Gate"),"●",IF($E30="Decision","◆","")),"")</f>
        <v/>
      </c>
      <c r="AF30" s="23" t="str">
        <f>IF(AND($F30&gt;=AF$8,$F30&lt;AF$8+7),IF(OR($E30="Milestone",$E30="Gate"),"●",IF($E30="Decision","◆","")),"")</f>
        <v/>
      </c>
      <c r="AG30" s="23" t="str">
        <f>IF(AND($F30&gt;=AG$8,$F30&lt;AG$8+7),IF(OR($E30="Milestone",$E30="Gate"),"●",IF($E30="Decision","◆","")),"")</f>
        <v/>
      </c>
      <c r="AH30" s="23" t="str">
        <f>IF(AND($F30&gt;=AH$8,$F30&lt;AH$8+7),IF(OR($E30="Milestone",$E30="Gate"),"●",IF($E30="Decision","◆","")),"")</f>
        <v/>
      </c>
      <c r="AI30" s="23" t="str">
        <f>IF(AND($F30&gt;=AI$8,$F30&lt;AI$8+7),IF(OR($E30="Milestone",$E30="Gate"),"●",IF($E30="Decision","◆","")),"")</f>
        <v/>
      </c>
      <c r="AJ30" s="23" t="str">
        <f>IF(AND($F30&gt;=AJ$8,$F30&lt;AJ$8+7),IF(OR($E30="Milestone",$E30="Gate"),"●",IF($E30="Decision","◆","")),"")</f>
        <v/>
      </c>
      <c r="AK30" s="23" t="str">
        <f>IF(AND($F30&gt;=AK$8,$F30&lt;AK$8+7),IF(OR($E30="Milestone",$E30="Gate"),"●",IF($E30="Decision","◆","")),"")</f>
        <v/>
      </c>
      <c r="AL30" s="23" t="str">
        <f>IF(AND($F30&gt;=AL$8,$F30&lt;AL$8+7),IF(OR($E30="Milestone",$E30="Gate"),"●",IF($E30="Decision","◆","")),"")</f>
        <v/>
      </c>
      <c r="AM30" s="23" t="str">
        <f>IF(AND($F30&gt;=AM$8,$F30&lt;AM$8+7),IF(OR($E30="Milestone",$E30="Gate"),"●",IF($E30="Decision","◆","")),"")</f>
        <v/>
      </c>
      <c r="AN30" s="23" t="str">
        <f>IF(AND($F30&gt;=AN$8,$F30&lt;AN$8+7),IF(OR($E30="Milestone",$E30="Gate"),"●",IF($E30="Decision","◆","")),"")</f>
        <v/>
      </c>
      <c r="AO30" s="23" t="str">
        <f>IF(AND($F30&gt;=AO$8,$F30&lt;AO$8+7),IF(OR($E30="Milestone",$E30="Gate"),"●",IF($E30="Decision","◆","")),"")</f>
        <v/>
      </c>
      <c r="AP30" s="23" t="str">
        <f>IF(AND($F30&gt;=AP$8,$F30&lt;AP$8+7),IF(OR($E30="Milestone",$E30="Gate"),"●",IF($E30="Decision","◆","")),"")</f>
        <v/>
      </c>
      <c r="AQ30" s="23" t="str">
        <f>IF(AND($F30&gt;=AQ$8,$F30&lt;AQ$8+7),IF(OR($E30="Milestone",$E30="Gate"),"●",IF($E30="Decision","◆","")),"")</f>
        <v/>
      </c>
      <c r="AR30" s="23" t="str">
        <f>IF(AND($F30&gt;=AR$8,$F30&lt;AR$8+7),IF(OR($E30="Milestone",$E30="Gate"),"●",IF($E30="Decision","◆","")),"")</f>
        <v/>
      </c>
      <c r="AS30" s="23" t="str">
        <f>IF(AND($F30&gt;=AS$8,$F30&lt;AS$8+7),IF(OR($E30="Milestone",$E30="Gate"),"●",IF($E30="Decision","◆","")),"")</f>
        <v/>
      </c>
      <c r="AT30" s="23" t="str">
        <f>IF(AND($F30&gt;=AT$8,$F30&lt;AT$8+7),IF(OR($E30="Milestone",$E30="Gate"),"●",IF($E30="Decision","◆","")),"")</f>
        <v/>
      </c>
      <c r="AU30" s="23" t="str">
        <f>IF(AND($F30&gt;=AU$8,$F30&lt;AU$8+7),IF(OR($E30="Milestone",$E30="Gate"),"●",IF($E30="Decision","◆","")),"")</f>
        <v/>
      </c>
      <c r="AV30" s="23" t="str">
        <f>IF(AND($F30&gt;=AV$8,$F30&lt;AV$8+7),IF(OR($E30="Milestone",$E30="Gate"),"●",IF($E30="Decision","◆","")),"")</f>
        <v/>
      </c>
      <c r="AW30" s="23" t="str">
        <f>IF(AND($F30&gt;=AW$8,$F30&lt;AW$8+7),IF(OR($E30="Milestone",$E30="Gate"),"●",IF($E30="Decision","◆","")),"")</f>
        <v/>
      </c>
      <c r="AX30" s="23" t="str">
        <f>IF(AND($F30&gt;=AX$8,$F30&lt;AX$8+7),IF(OR($E30="Milestone",$E30="Gate"),"●",IF($E30="Decision","◆","")),"")</f>
        <v/>
      </c>
      <c r="AY30" s="23" t="str">
        <f>IF(AND($F30&gt;=AY$8,$F30&lt;AY$8+7),IF(OR($E30="Milestone",$E30="Gate"),"●",IF($E30="Decision","◆","")),"")</f>
        <v/>
      </c>
      <c r="AZ30" s="23" t="str">
        <f>IF(AND($F30&gt;=AZ$8,$F30&lt;AZ$8+7),IF(OR($E30="Milestone",$E30="Gate"),"●",IF($E30="Decision","◆","")),"")</f>
        <v/>
      </c>
      <c r="BA30" s="23" t="str">
        <f>IF(AND($F30&gt;=BA$8,$F30&lt;BA$8+7),IF(OR($E30="Milestone",$E30="Gate"),"●",IF($E30="Decision","◆","")),"")</f>
        <v/>
      </c>
      <c r="BB30" s="23" t="str">
        <f>IF(AND($F30&gt;=BB$8,$F30&lt;BB$8+7),IF(OR($E30="Milestone",$E30="Gate"),"●",IF($E30="Decision","◆","")),"")</f>
        <v/>
      </c>
      <c r="BC30" s="23" t="str">
        <f>IF(AND($F30&gt;=BC$8,$F30&lt;BC$8+7),IF(OR($E30="Milestone",$E30="Gate"),"●",IF($E30="Decision","◆","")),"")</f>
        <v/>
      </c>
      <c r="BD30" s="23" t="str">
        <f>IF(AND($F30&gt;=BD$8,$F30&lt;BD$8+7),IF(OR($E30="Milestone",$E30="Gate"),"●",IF($E30="Decision","◆","")),"")</f>
        <v/>
      </c>
      <c r="BE30" s="23" t="str">
        <f>IF(AND($F30&gt;=BE$8,$F30&lt;BE$8+7),IF(OR($E30="Milestone",$E30="Gate"),"●",IF($E30="Decision","◆","")),"")</f>
        <v/>
      </c>
      <c r="BF30" s="23" t="str">
        <f>IF(AND($F30&gt;=BF$8,$F30&lt;BF$8+7),IF(OR($E30="Milestone",$E30="Gate"),"●",IF($E30="Decision","◆","")),"")</f>
        <v/>
      </c>
      <c r="BG30" s="23" t="str">
        <f>IF(AND($F30&gt;=BG$8,$F30&lt;BG$8+7),IF(OR($E30="Milestone",$E30="Gate"),"●",IF($E30="Decision","◆","")),"")</f>
        <v/>
      </c>
      <c r="BH30" s="23" t="str">
        <f>IF(AND($F30&gt;=BH$8,$F30&lt;DATE(YEAR($D$4)+1,MONTH($D$4),DAY($D$4))),IF(OR($E30="Milestone",$E30="Gate"),"●",IF($E30="Decision","◆","")),"")</f>
        <v/>
      </c>
    </row>
    <row r="31" spans="2:60" ht="6.75" customHeight="1" x14ac:dyDescent="0.25"/>
    <row r="32" spans="2:60" ht="24" customHeight="1" x14ac:dyDescent="0.25">
      <c r="B32" s="9" t="s">
        <v>143</v>
      </c>
      <c r="C32" s="10" t="s">
        <v>12</v>
      </c>
      <c r="D32" s="12"/>
      <c r="E32" s="10" t="s">
        <v>13</v>
      </c>
      <c r="F32" s="1"/>
      <c r="G32" s="1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</row>
    <row r="33" spans="2:60" ht="18" customHeight="1" x14ac:dyDescent="0.25">
      <c r="B33" s="13"/>
      <c r="C33" s="14" t="s">
        <v>142</v>
      </c>
      <c r="D33" s="15" t="s">
        <v>141</v>
      </c>
      <c r="E33" s="15" t="s">
        <v>34</v>
      </c>
      <c r="F33" s="24">
        <v>46658</v>
      </c>
      <c r="G33" s="24">
        <v>46694</v>
      </c>
      <c r="H33" s="13"/>
      <c r="I33" s="23" t="str">
        <f>IF(AND($F33&gt;=I$8,$F33&lt;I$8+7),IF(OR($E33="Milestone",$E33="Gate"),"●",IF($E33="Decision","◆","")),"")</f>
        <v/>
      </c>
      <c r="J33" s="23" t="str">
        <f>IF(AND($F33&gt;=J$8,$F33&lt;J$8+7),IF(OR($E33="Milestone",$E33="Gate"),"●",IF($E33="Decision","◆","")),"")</f>
        <v/>
      </c>
      <c r="K33" s="23" t="str">
        <f>IF(AND($F33&gt;=K$8,$F33&lt;K$8+7),IF(OR($E33="Milestone",$E33="Gate"),"●",IF($E33="Decision","◆","")),"")</f>
        <v/>
      </c>
      <c r="L33" s="23" t="str">
        <f>IF(AND($F33&gt;=L$8,$F33&lt;L$8+7),IF(OR($E33="Milestone",$E33="Gate"),"●",IF($E33="Decision","◆","")),"")</f>
        <v/>
      </c>
      <c r="M33" s="23" t="str">
        <f>IF(AND($F33&gt;=M$8,$F33&lt;M$8+7),IF(OR($E33="Milestone",$E33="Gate"),"●",IF($E33="Decision","◆","")),"")</f>
        <v/>
      </c>
      <c r="N33" s="23" t="str">
        <f>IF(AND($F33&gt;=N$8,$F33&lt;N$8+7),IF(OR($E33="Milestone",$E33="Gate"),"●",IF($E33="Decision","◆","")),"")</f>
        <v/>
      </c>
      <c r="O33" s="23" t="str">
        <f>IF(AND($F33&gt;=O$8,$F33&lt;O$8+7),IF(OR($E33="Milestone",$E33="Gate"),"●",IF($E33="Decision","◆","")),"")</f>
        <v/>
      </c>
      <c r="P33" s="23" t="str">
        <f>IF(AND($F33&gt;=P$8,$F33&lt;P$8+7),IF(OR($E33="Milestone",$E33="Gate"),"●",IF($E33="Decision","◆","")),"")</f>
        <v/>
      </c>
      <c r="Q33" s="23" t="str">
        <f>IF(AND($F33&gt;=Q$8,$F33&lt;Q$8+7),IF(OR($E33="Milestone",$E33="Gate"),"●",IF($E33="Decision","◆","")),"")</f>
        <v/>
      </c>
      <c r="R33" s="23" t="str">
        <f>IF(AND($F33&gt;=R$8,$F33&lt;R$8+7),IF(OR($E33="Milestone",$E33="Gate"),"●",IF($E33="Decision","◆","")),"")</f>
        <v/>
      </c>
      <c r="S33" s="23" t="str">
        <f>IF(AND($F33&gt;=S$8,$F33&lt;S$8+7),IF(OR($E33="Milestone",$E33="Gate"),"●",IF($E33="Decision","◆","")),"")</f>
        <v/>
      </c>
      <c r="T33" s="23" t="str">
        <f>IF(AND($F33&gt;=T$8,$F33&lt;T$8+7),IF(OR($E33="Milestone",$E33="Gate"),"●",IF($E33="Decision","◆","")),"")</f>
        <v/>
      </c>
      <c r="U33" s="23" t="str">
        <f>IF(AND($F33&gt;=U$8,$F33&lt;U$8+7),IF(OR($E33="Milestone",$E33="Gate"),"●",IF($E33="Decision","◆","")),"")</f>
        <v/>
      </c>
      <c r="V33" s="23" t="str">
        <f>IF(AND($F33&gt;=V$8,$F33&lt;V$8+7),IF(OR($E33="Milestone",$E33="Gate"),"●",IF($E33="Decision","◆","")),"")</f>
        <v/>
      </c>
      <c r="W33" s="23" t="str">
        <f>IF(AND($F33&gt;=W$8,$F33&lt;W$8+7),IF(OR($E33="Milestone",$E33="Gate"),"●",IF($E33="Decision","◆","")),"")</f>
        <v/>
      </c>
      <c r="X33" s="23" t="str">
        <f>IF(AND($F33&gt;=X$8,$F33&lt;X$8+7),IF(OR($E33="Milestone",$E33="Gate"),"●",IF($E33="Decision","◆","")),"")</f>
        <v/>
      </c>
      <c r="Y33" s="23" t="str">
        <f>IF(AND($F33&gt;=Y$8,$F33&lt;Y$8+7),IF(OR($E33="Milestone",$E33="Gate"),"●",IF($E33="Decision","◆","")),"")</f>
        <v/>
      </c>
      <c r="Z33" s="23" t="str">
        <f>IF(AND($F33&gt;=Z$8,$F33&lt;Z$8+7),IF(OR($E33="Milestone",$E33="Gate"),"●",IF($E33="Decision","◆","")),"")</f>
        <v/>
      </c>
      <c r="AA33" s="23" t="str">
        <f>IF(AND($F33&gt;=AA$8,$F33&lt;AA$8+7),IF(OR($E33="Milestone",$E33="Gate"),"●",IF($E33="Decision","◆","")),"")</f>
        <v/>
      </c>
      <c r="AB33" s="23" t="str">
        <f>IF(AND($F33&gt;=AB$8,$F33&lt;AB$8+7),IF(OR($E33="Milestone",$E33="Gate"),"●",IF($E33="Decision","◆","")),"")</f>
        <v/>
      </c>
      <c r="AC33" s="23" t="str">
        <f>IF(AND($F33&gt;=AC$8,$F33&lt;AC$8+7),IF(OR($E33="Milestone",$E33="Gate"),"●",IF($E33="Decision","◆","")),"")</f>
        <v/>
      </c>
      <c r="AD33" s="23" t="str">
        <f>IF(AND($F33&gt;=AD$8,$F33&lt;AD$8+7),IF(OR($E33="Milestone",$E33="Gate"),"●",IF($E33="Decision","◆","")),"")</f>
        <v/>
      </c>
      <c r="AE33" s="23" t="str">
        <f>IF(AND($F33&gt;=AE$8,$F33&lt;AE$8+7),IF(OR($E33="Milestone",$E33="Gate"),"●",IF($E33="Decision","◆","")),"")</f>
        <v/>
      </c>
      <c r="AF33" s="23" t="str">
        <f>IF(AND($F33&gt;=AF$8,$F33&lt;AF$8+7),IF(OR($E33="Milestone",$E33="Gate"),"●",IF($E33="Decision","◆","")),"")</f>
        <v/>
      </c>
      <c r="AG33" s="23" t="str">
        <f>IF(AND($F33&gt;=AG$8,$F33&lt;AG$8+7),IF(OR($E33="Milestone",$E33="Gate"),"●",IF($E33="Decision","◆","")),"")</f>
        <v/>
      </c>
      <c r="AH33" s="23" t="str">
        <f>IF(AND($F33&gt;=AH$8,$F33&lt;AH$8+7),IF(OR($E33="Milestone",$E33="Gate"),"●",IF($E33="Decision","◆","")),"")</f>
        <v/>
      </c>
      <c r="AI33" s="23" t="str">
        <f>IF(AND($F33&gt;=AI$8,$F33&lt;AI$8+7),IF(OR($E33="Milestone",$E33="Gate"),"●",IF($E33="Decision","◆","")),"")</f>
        <v/>
      </c>
      <c r="AJ33" s="23" t="str">
        <f>IF(AND($F33&gt;=AJ$8,$F33&lt;AJ$8+7),IF(OR($E33="Milestone",$E33="Gate"),"●",IF($E33="Decision","◆","")),"")</f>
        <v/>
      </c>
      <c r="AK33" s="23" t="str">
        <f>IF(AND($F33&gt;=AK$8,$F33&lt;AK$8+7),IF(OR($E33="Milestone",$E33="Gate"),"●",IF($E33="Decision","◆","")),"")</f>
        <v/>
      </c>
      <c r="AL33" s="23" t="str">
        <f>IF(AND($F33&gt;=AL$8,$F33&lt;AL$8+7),IF(OR($E33="Milestone",$E33="Gate"),"●",IF($E33="Decision","◆","")),"")</f>
        <v/>
      </c>
      <c r="AM33" s="23" t="str">
        <f>IF(AND($F33&gt;=AM$8,$F33&lt;AM$8+7),IF(OR($E33="Milestone",$E33="Gate"),"●",IF($E33="Decision","◆","")),"")</f>
        <v/>
      </c>
      <c r="AN33" s="23" t="str">
        <f>IF(AND($F33&gt;=AN$8,$F33&lt;AN$8+7),IF(OR($E33="Milestone",$E33="Gate"),"●",IF($E33="Decision","◆","")),"")</f>
        <v/>
      </c>
      <c r="AO33" s="23" t="str">
        <f>IF(AND($F33&gt;=AO$8,$F33&lt;AO$8+7),IF(OR($E33="Milestone",$E33="Gate"),"●",IF($E33="Decision","◆","")),"")</f>
        <v/>
      </c>
      <c r="AP33" s="23" t="str">
        <f>IF(AND($F33&gt;=AP$8,$F33&lt;AP$8+7),IF(OR($E33="Milestone",$E33="Gate"),"●",IF($E33="Decision","◆","")),"")</f>
        <v/>
      </c>
      <c r="AQ33" s="23" t="str">
        <f>IF(AND($F33&gt;=AQ$8,$F33&lt;AQ$8+7),IF(OR($E33="Milestone",$E33="Gate"),"●",IF($E33="Decision","◆","")),"")</f>
        <v/>
      </c>
      <c r="AR33" s="23" t="str">
        <f>IF(AND($F33&gt;=AR$8,$F33&lt;AR$8+7),IF(OR($E33="Milestone",$E33="Gate"),"●",IF($E33="Decision","◆","")),"")</f>
        <v/>
      </c>
      <c r="AS33" s="23" t="str">
        <f>IF(AND($F33&gt;=AS$8,$F33&lt;AS$8+7),IF(OR($E33="Milestone",$E33="Gate"),"●",IF($E33="Decision","◆","")),"")</f>
        <v/>
      </c>
      <c r="AT33" s="23" t="str">
        <f>IF(AND($F33&gt;=AT$8,$F33&lt;AT$8+7),IF(OR($E33="Milestone",$E33="Gate"),"●",IF($E33="Decision","◆","")),"")</f>
        <v/>
      </c>
      <c r="AU33" s="23" t="str">
        <f>IF(AND($F33&gt;=AU$8,$F33&lt;AU$8+7),IF(OR($E33="Milestone",$E33="Gate"),"●",IF($E33="Decision","◆","")),"")</f>
        <v/>
      </c>
      <c r="AV33" s="23" t="str">
        <f>IF(AND($F33&gt;=AV$8,$F33&lt;AV$8+7),IF(OR($E33="Milestone",$E33="Gate"),"●",IF($E33="Decision","◆","")),"")</f>
        <v/>
      </c>
      <c r="AW33" s="23" t="str">
        <f>IF(AND($F33&gt;=AW$8,$F33&lt;AW$8+7),IF(OR($E33="Milestone",$E33="Gate"),"●",IF($E33="Decision","◆","")),"")</f>
        <v/>
      </c>
      <c r="AX33" s="23" t="str">
        <f>IF(AND($F33&gt;=AX$8,$F33&lt;AX$8+7),IF(OR($E33="Milestone",$E33="Gate"),"●",IF($E33="Decision","◆","")),"")</f>
        <v/>
      </c>
      <c r="AY33" s="23" t="str">
        <f>IF(AND($F33&gt;=AY$8,$F33&lt;AY$8+7),IF(OR($E33="Milestone",$E33="Gate"),"●",IF($E33="Decision","◆","")),"")</f>
        <v/>
      </c>
      <c r="AZ33" s="23" t="str">
        <f>IF(AND($F33&gt;=AZ$8,$F33&lt;AZ$8+7),IF(OR($E33="Milestone",$E33="Gate"),"●",IF($E33="Decision","◆","")),"")</f>
        <v/>
      </c>
      <c r="BA33" s="23" t="str">
        <f>IF(AND($F33&gt;=BA$8,$F33&lt;BA$8+7),IF(OR($E33="Milestone",$E33="Gate"),"●",IF($E33="Decision","◆","")),"")</f>
        <v/>
      </c>
      <c r="BB33" s="23" t="str">
        <f>IF(AND($F33&gt;=BB$8,$F33&lt;BB$8+7),IF(OR($E33="Milestone",$E33="Gate"),"●",IF($E33="Decision","◆","")),"")</f>
        <v/>
      </c>
      <c r="BC33" s="23" t="str">
        <f>IF(AND($F33&gt;=BC$8,$F33&lt;BC$8+7),IF(OR($E33="Milestone",$E33="Gate"),"●",IF($E33="Decision","◆","")),"")</f>
        <v/>
      </c>
      <c r="BD33" s="23" t="str">
        <f>IF(AND($F33&gt;=BD$8,$F33&lt;BD$8+7),IF(OR($E33="Milestone",$E33="Gate"),"●",IF($E33="Decision","◆","")),"")</f>
        <v/>
      </c>
      <c r="BE33" s="23" t="str">
        <f>IF(AND($F33&gt;=BE$8,$F33&lt;BE$8+7),IF(OR($E33="Milestone",$E33="Gate"),"●",IF($E33="Decision","◆","")),"")</f>
        <v/>
      </c>
      <c r="BF33" s="23" t="str">
        <f>IF(AND($F33&gt;=BF$8,$F33&lt;BF$8+7),IF(OR($E33="Milestone",$E33="Gate"),"●",IF($E33="Decision","◆","")),"")</f>
        <v/>
      </c>
      <c r="BG33" s="23" t="str">
        <f>IF(AND($F33&gt;=BG$8,$F33&lt;BG$8+7),IF(OR($E33="Milestone",$E33="Gate"),"●",IF($E33="Decision","◆","")),"")</f>
        <v/>
      </c>
      <c r="BH33" s="23" t="str">
        <f>IF(AND($F33&gt;=BH$8,$F33&lt;DATE(YEAR($D$4)+1,MONTH($D$4),DAY($D$4))),IF(OR($E33="Milestone",$E33="Gate"),"●",IF($E33="Decision","◆","")),"")</f>
        <v/>
      </c>
    </row>
    <row r="34" spans="2:60" ht="18" customHeight="1" x14ac:dyDescent="0.25">
      <c r="B34" s="13"/>
      <c r="C34" s="14" t="s">
        <v>140</v>
      </c>
      <c r="D34" s="15" t="s">
        <v>139</v>
      </c>
      <c r="E34" s="15" t="s">
        <v>34</v>
      </c>
      <c r="F34" s="24">
        <v>46679</v>
      </c>
      <c r="G34" s="24">
        <v>46721</v>
      </c>
      <c r="H34" s="13"/>
      <c r="I34" s="23" t="str">
        <f>IF(AND($F34&gt;=I$8,$F34&lt;I$8+7),IF(OR($E34="Milestone",$E34="Gate"),"●",IF($E34="Decision","◆","")),"")</f>
        <v/>
      </c>
      <c r="J34" s="23" t="str">
        <f>IF(AND($F34&gt;=J$8,$F34&lt;J$8+7),IF(OR($E34="Milestone",$E34="Gate"),"●",IF($E34="Decision","◆","")),"")</f>
        <v/>
      </c>
      <c r="K34" s="23" t="str">
        <f>IF(AND($F34&gt;=K$8,$F34&lt;K$8+7),IF(OR($E34="Milestone",$E34="Gate"),"●",IF($E34="Decision","◆","")),"")</f>
        <v/>
      </c>
      <c r="L34" s="23" t="str">
        <f>IF(AND($F34&gt;=L$8,$F34&lt;L$8+7),IF(OR($E34="Milestone",$E34="Gate"),"●",IF($E34="Decision","◆","")),"")</f>
        <v/>
      </c>
      <c r="M34" s="23" t="str">
        <f>IF(AND($F34&gt;=M$8,$F34&lt;M$8+7),IF(OR($E34="Milestone",$E34="Gate"),"●",IF($E34="Decision","◆","")),"")</f>
        <v/>
      </c>
      <c r="N34" s="23" t="str">
        <f>IF(AND($F34&gt;=N$8,$F34&lt;N$8+7),IF(OR($E34="Milestone",$E34="Gate"),"●",IF($E34="Decision","◆","")),"")</f>
        <v/>
      </c>
      <c r="O34" s="23" t="str">
        <f>IF(AND($F34&gt;=O$8,$F34&lt;O$8+7),IF(OR($E34="Milestone",$E34="Gate"),"●",IF($E34="Decision","◆","")),"")</f>
        <v/>
      </c>
      <c r="P34" s="23" t="str">
        <f>IF(AND($F34&gt;=P$8,$F34&lt;P$8+7),IF(OR($E34="Milestone",$E34="Gate"),"●",IF($E34="Decision","◆","")),"")</f>
        <v/>
      </c>
      <c r="Q34" s="23" t="str">
        <f>IF(AND($F34&gt;=Q$8,$F34&lt;Q$8+7),IF(OR($E34="Milestone",$E34="Gate"),"●",IF($E34="Decision","◆","")),"")</f>
        <v/>
      </c>
      <c r="R34" s="23" t="str">
        <f>IF(AND($F34&gt;=R$8,$F34&lt;R$8+7),IF(OR($E34="Milestone",$E34="Gate"),"●",IF($E34="Decision","◆","")),"")</f>
        <v/>
      </c>
      <c r="S34" s="23" t="str">
        <f>IF(AND($F34&gt;=S$8,$F34&lt;S$8+7),IF(OR($E34="Milestone",$E34="Gate"),"●",IF($E34="Decision","◆","")),"")</f>
        <v/>
      </c>
      <c r="T34" s="23" t="str">
        <f>IF(AND($F34&gt;=T$8,$F34&lt;T$8+7),IF(OR($E34="Milestone",$E34="Gate"),"●",IF($E34="Decision","◆","")),"")</f>
        <v/>
      </c>
      <c r="U34" s="23" t="str">
        <f>IF(AND($F34&gt;=U$8,$F34&lt;U$8+7),IF(OR($E34="Milestone",$E34="Gate"),"●",IF($E34="Decision","◆","")),"")</f>
        <v/>
      </c>
      <c r="V34" s="23" t="str">
        <f>IF(AND($F34&gt;=V$8,$F34&lt;V$8+7),IF(OR($E34="Milestone",$E34="Gate"),"●",IF($E34="Decision","◆","")),"")</f>
        <v/>
      </c>
      <c r="W34" s="23" t="str">
        <f>IF(AND($F34&gt;=W$8,$F34&lt;W$8+7),IF(OR($E34="Milestone",$E34="Gate"),"●",IF($E34="Decision","◆","")),"")</f>
        <v/>
      </c>
      <c r="X34" s="23" t="str">
        <f>IF(AND($F34&gt;=X$8,$F34&lt;X$8+7),IF(OR($E34="Milestone",$E34="Gate"),"●",IF($E34="Decision","◆","")),"")</f>
        <v/>
      </c>
      <c r="Y34" s="23" t="str">
        <f>IF(AND($F34&gt;=Y$8,$F34&lt;Y$8+7),IF(OR($E34="Milestone",$E34="Gate"),"●",IF($E34="Decision","◆","")),"")</f>
        <v/>
      </c>
      <c r="Z34" s="23" t="str">
        <f>IF(AND($F34&gt;=Z$8,$F34&lt;Z$8+7),IF(OR($E34="Milestone",$E34="Gate"),"●",IF($E34="Decision","◆","")),"")</f>
        <v/>
      </c>
      <c r="AA34" s="23" t="str">
        <f>IF(AND($F34&gt;=AA$8,$F34&lt;AA$8+7),IF(OR($E34="Milestone",$E34="Gate"),"●",IF($E34="Decision","◆","")),"")</f>
        <v/>
      </c>
      <c r="AB34" s="23" t="str">
        <f>IF(AND($F34&gt;=AB$8,$F34&lt;AB$8+7),IF(OR($E34="Milestone",$E34="Gate"),"●",IF($E34="Decision","◆","")),"")</f>
        <v/>
      </c>
      <c r="AC34" s="23" t="str">
        <f>IF(AND($F34&gt;=AC$8,$F34&lt;AC$8+7),IF(OR($E34="Milestone",$E34="Gate"),"●",IF($E34="Decision","◆","")),"")</f>
        <v/>
      </c>
      <c r="AD34" s="23" t="str">
        <f>IF(AND($F34&gt;=AD$8,$F34&lt;AD$8+7),IF(OR($E34="Milestone",$E34="Gate"),"●",IF($E34="Decision","◆","")),"")</f>
        <v/>
      </c>
      <c r="AE34" s="23" t="str">
        <f>IF(AND($F34&gt;=AE$8,$F34&lt;AE$8+7),IF(OR($E34="Milestone",$E34="Gate"),"●",IF($E34="Decision","◆","")),"")</f>
        <v/>
      </c>
      <c r="AF34" s="23" t="str">
        <f>IF(AND($F34&gt;=AF$8,$F34&lt;AF$8+7),IF(OR($E34="Milestone",$E34="Gate"),"●",IF($E34="Decision","◆","")),"")</f>
        <v/>
      </c>
      <c r="AG34" s="23" t="str">
        <f>IF(AND($F34&gt;=AG$8,$F34&lt;AG$8+7),IF(OR($E34="Milestone",$E34="Gate"),"●",IF($E34="Decision","◆","")),"")</f>
        <v/>
      </c>
      <c r="AH34" s="23" t="str">
        <f>IF(AND($F34&gt;=AH$8,$F34&lt;AH$8+7),IF(OR($E34="Milestone",$E34="Gate"),"●",IF($E34="Decision","◆","")),"")</f>
        <v/>
      </c>
      <c r="AI34" s="23" t="str">
        <f>IF(AND($F34&gt;=AI$8,$F34&lt;AI$8+7),IF(OR($E34="Milestone",$E34="Gate"),"●",IF($E34="Decision","◆","")),"")</f>
        <v/>
      </c>
      <c r="AJ34" s="23" t="str">
        <f>IF(AND($F34&gt;=AJ$8,$F34&lt;AJ$8+7),IF(OR($E34="Milestone",$E34="Gate"),"●",IF($E34="Decision","◆","")),"")</f>
        <v/>
      </c>
      <c r="AK34" s="23" t="str">
        <f>IF(AND($F34&gt;=AK$8,$F34&lt;AK$8+7),IF(OR($E34="Milestone",$E34="Gate"),"●",IF($E34="Decision","◆","")),"")</f>
        <v/>
      </c>
      <c r="AL34" s="23" t="str">
        <f>IF(AND($F34&gt;=AL$8,$F34&lt;AL$8+7),IF(OR($E34="Milestone",$E34="Gate"),"●",IF($E34="Decision","◆","")),"")</f>
        <v/>
      </c>
      <c r="AM34" s="23" t="str">
        <f>IF(AND($F34&gt;=AM$8,$F34&lt;AM$8+7),IF(OR($E34="Milestone",$E34="Gate"),"●",IF($E34="Decision","◆","")),"")</f>
        <v/>
      </c>
      <c r="AN34" s="23" t="str">
        <f>IF(AND($F34&gt;=AN$8,$F34&lt;AN$8+7),IF(OR($E34="Milestone",$E34="Gate"),"●",IF($E34="Decision","◆","")),"")</f>
        <v/>
      </c>
      <c r="AO34" s="23" t="str">
        <f>IF(AND($F34&gt;=AO$8,$F34&lt;AO$8+7),IF(OR($E34="Milestone",$E34="Gate"),"●",IF($E34="Decision","◆","")),"")</f>
        <v/>
      </c>
      <c r="AP34" s="23" t="str">
        <f>IF(AND($F34&gt;=AP$8,$F34&lt;AP$8+7),IF(OR($E34="Milestone",$E34="Gate"),"●",IF($E34="Decision","◆","")),"")</f>
        <v/>
      </c>
      <c r="AQ34" s="23" t="str">
        <f>IF(AND($F34&gt;=AQ$8,$F34&lt;AQ$8+7),IF(OR($E34="Milestone",$E34="Gate"),"●",IF($E34="Decision","◆","")),"")</f>
        <v/>
      </c>
      <c r="AR34" s="23" t="str">
        <f>IF(AND($F34&gt;=AR$8,$F34&lt;AR$8+7),IF(OR($E34="Milestone",$E34="Gate"),"●",IF($E34="Decision","◆","")),"")</f>
        <v/>
      </c>
      <c r="AS34" s="23" t="str">
        <f>IF(AND($F34&gt;=AS$8,$F34&lt;AS$8+7),IF(OR($E34="Milestone",$E34="Gate"),"●",IF($E34="Decision","◆","")),"")</f>
        <v/>
      </c>
      <c r="AT34" s="23" t="str">
        <f>IF(AND($F34&gt;=AT$8,$F34&lt;AT$8+7),IF(OR($E34="Milestone",$E34="Gate"),"●",IF($E34="Decision","◆","")),"")</f>
        <v/>
      </c>
      <c r="AU34" s="23" t="str">
        <f>IF(AND($F34&gt;=AU$8,$F34&lt;AU$8+7),IF(OR($E34="Milestone",$E34="Gate"),"●",IF($E34="Decision","◆","")),"")</f>
        <v/>
      </c>
      <c r="AV34" s="23" t="str">
        <f>IF(AND($F34&gt;=AV$8,$F34&lt;AV$8+7),IF(OR($E34="Milestone",$E34="Gate"),"●",IF($E34="Decision","◆","")),"")</f>
        <v/>
      </c>
      <c r="AW34" s="23" t="str">
        <f>IF(AND($F34&gt;=AW$8,$F34&lt;AW$8+7),IF(OR($E34="Milestone",$E34="Gate"),"●",IF($E34="Decision","◆","")),"")</f>
        <v/>
      </c>
      <c r="AX34" s="23" t="str">
        <f>IF(AND($F34&gt;=AX$8,$F34&lt;AX$8+7),IF(OR($E34="Milestone",$E34="Gate"),"●",IF($E34="Decision","◆","")),"")</f>
        <v/>
      </c>
      <c r="AY34" s="23" t="str">
        <f>IF(AND($F34&gt;=AY$8,$F34&lt;AY$8+7),IF(OR($E34="Milestone",$E34="Gate"),"●",IF($E34="Decision","◆","")),"")</f>
        <v/>
      </c>
      <c r="AZ34" s="23" t="str">
        <f>IF(AND($F34&gt;=AZ$8,$F34&lt;AZ$8+7),IF(OR($E34="Milestone",$E34="Gate"),"●",IF($E34="Decision","◆","")),"")</f>
        <v/>
      </c>
      <c r="BA34" s="23" t="str">
        <f>IF(AND($F34&gt;=BA$8,$F34&lt;BA$8+7),IF(OR($E34="Milestone",$E34="Gate"),"●",IF($E34="Decision","◆","")),"")</f>
        <v/>
      </c>
      <c r="BB34" s="23" t="str">
        <f>IF(AND($F34&gt;=BB$8,$F34&lt;BB$8+7),IF(OR($E34="Milestone",$E34="Gate"),"●",IF($E34="Decision","◆","")),"")</f>
        <v/>
      </c>
      <c r="BC34" s="23" t="str">
        <f>IF(AND($F34&gt;=BC$8,$F34&lt;BC$8+7),IF(OR($E34="Milestone",$E34="Gate"),"●",IF($E34="Decision","◆","")),"")</f>
        <v/>
      </c>
      <c r="BD34" s="23" t="str">
        <f>IF(AND($F34&gt;=BD$8,$F34&lt;BD$8+7),IF(OR($E34="Milestone",$E34="Gate"),"●",IF($E34="Decision","◆","")),"")</f>
        <v/>
      </c>
      <c r="BE34" s="23" t="str">
        <f>IF(AND($F34&gt;=BE$8,$F34&lt;BE$8+7),IF(OR($E34="Milestone",$E34="Gate"),"●",IF($E34="Decision","◆","")),"")</f>
        <v/>
      </c>
      <c r="BF34" s="23" t="str">
        <f>IF(AND($F34&gt;=BF$8,$F34&lt;BF$8+7),IF(OR($E34="Milestone",$E34="Gate"),"●",IF($E34="Decision","◆","")),"")</f>
        <v/>
      </c>
      <c r="BG34" s="23" t="str">
        <f>IF(AND($F34&gt;=BG$8,$F34&lt;BG$8+7),IF(OR($E34="Milestone",$E34="Gate"),"●",IF($E34="Decision","◆","")),"")</f>
        <v/>
      </c>
      <c r="BH34" s="23" t="str">
        <f>IF(AND($F34&gt;=BH$8,$F34&lt;DATE(YEAR($D$4)+1,MONTH($D$4),DAY($D$4))),IF(OR($E34="Milestone",$E34="Gate"),"●",IF($E34="Decision","◆","")),"")</f>
        <v/>
      </c>
    </row>
    <row r="35" spans="2:60" ht="18" customHeight="1" x14ac:dyDescent="0.25">
      <c r="B35" s="13"/>
      <c r="C35" s="14" t="s">
        <v>30</v>
      </c>
      <c r="D35" s="15" t="s">
        <v>138</v>
      </c>
      <c r="E35" s="15" t="s">
        <v>25</v>
      </c>
      <c r="F35" s="24">
        <v>46723</v>
      </c>
      <c r="G35" s="24"/>
      <c r="H35" s="13"/>
      <c r="I35" s="23" t="str">
        <f>IF(AND($F35&gt;=I$8,$F35&lt;I$8+7),IF(OR($E35="Milestone",$E35="Gate"),"●",IF($E35="Decision","◆","")),"")</f>
        <v/>
      </c>
      <c r="J35" s="23" t="str">
        <f>IF(AND($F35&gt;=J$8,$F35&lt;J$8+7),IF(OR($E35="Milestone",$E35="Gate"),"●",IF($E35="Decision","◆","")),"")</f>
        <v/>
      </c>
      <c r="K35" s="23" t="str">
        <f>IF(AND($F35&gt;=K$8,$F35&lt;K$8+7),IF(OR($E35="Milestone",$E35="Gate"),"●",IF($E35="Decision","◆","")),"")</f>
        <v/>
      </c>
      <c r="L35" s="23" t="str">
        <f>IF(AND($F35&gt;=L$8,$F35&lt;L$8+7),IF(OR($E35="Milestone",$E35="Gate"),"●",IF($E35="Decision","◆","")),"")</f>
        <v/>
      </c>
      <c r="M35" s="23" t="str">
        <f>IF(AND($F35&gt;=M$8,$F35&lt;M$8+7),IF(OR($E35="Milestone",$E35="Gate"),"●",IF($E35="Decision","◆","")),"")</f>
        <v/>
      </c>
      <c r="N35" s="23" t="str">
        <f>IF(AND($F35&gt;=N$8,$F35&lt;N$8+7),IF(OR($E35="Milestone",$E35="Gate"),"●",IF($E35="Decision","◆","")),"")</f>
        <v/>
      </c>
      <c r="O35" s="23" t="str">
        <f>IF(AND($F35&gt;=O$8,$F35&lt;O$8+7),IF(OR($E35="Milestone",$E35="Gate"),"●",IF($E35="Decision","◆","")),"")</f>
        <v/>
      </c>
      <c r="P35" s="23" t="str">
        <f>IF(AND($F35&gt;=P$8,$F35&lt;P$8+7),IF(OR($E35="Milestone",$E35="Gate"),"●",IF($E35="Decision","◆","")),"")</f>
        <v/>
      </c>
      <c r="Q35" s="23" t="str">
        <f>IF(AND($F35&gt;=Q$8,$F35&lt;Q$8+7),IF(OR($E35="Milestone",$E35="Gate"),"●",IF($E35="Decision","◆","")),"")</f>
        <v/>
      </c>
      <c r="R35" s="23" t="str">
        <f>IF(AND($F35&gt;=R$8,$F35&lt;R$8+7),IF(OR($E35="Milestone",$E35="Gate"),"●",IF($E35="Decision","◆","")),"")</f>
        <v/>
      </c>
      <c r="S35" s="23" t="str">
        <f>IF(AND($F35&gt;=S$8,$F35&lt;S$8+7),IF(OR($E35="Milestone",$E35="Gate"),"●",IF($E35="Decision","◆","")),"")</f>
        <v/>
      </c>
      <c r="T35" s="23" t="str">
        <f>IF(AND($F35&gt;=T$8,$F35&lt;T$8+7),IF(OR($E35="Milestone",$E35="Gate"),"●",IF($E35="Decision","◆","")),"")</f>
        <v/>
      </c>
      <c r="U35" s="23" t="str">
        <f>IF(AND($F35&gt;=U$8,$F35&lt;U$8+7),IF(OR($E35="Milestone",$E35="Gate"),"●",IF($E35="Decision","◆","")),"")</f>
        <v/>
      </c>
      <c r="V35" s="23" t="str">
        <f>IF(AND($F35&gt;=V$8,$F35&lt;V$8+7),IF(OR($E35="Milestone",$E35="Gate"),"●",IF($E35="Decision","◆","")),"")</f>
        <v/>
      </c>
      <c r="W35" s="23" t="str">
        <f>IF(AND($F35&gt;=W$8,$F35&lt;W$8+7),IF(OR($E35="Milestone",$E35="Gate"),"●",IF($E35="Decision","◆","")),"")</f>
        <v/>
      </c>
      <c r="X35" s="23" t="str">
        <f>IF(AND($F35&gt;=X$8,$F35&lt;X$8+7),IF(OR($E35="Milestone",$E35="Gate"),"●",IF($E35="Decision","◆","")),"")</f>
        <v/>
      </c>
      <c r="Y35" s="23" t="str">
        <f>IF(AND($F35&gt;=Y$8,$F35&lt;Y$8+7),IF(OR($E35="Milestone",$E35="Gate"),"●",IF($E35="Decision","◆","")),"")</f>
        <v/>
      </c>
      <c r="Z35" s="23" t="str">
        <f>IF(AND($F35&gt;=Z$8,$F35&lt;Z$8+7),IF(OR($E35="Milestone",$E35="Gate"),"●",IF($E35="Decision","◆","")),"")</f>
        <v/>
      </c>
      <c r="AA35" s="23" t="str">
        <f>IF(AND($F35&gt;=AA$8,$F35&lt;AA$8+7),IF(OR($E35="Milestone",$E35="Gate"),"●",IF($E35="Decision","◆","")),"")</f>
        <v/>
      </c>
      <c r="AB35" s="23" t="str">
        <f>IF(AND($F35&gt;=AB$8,$F35&lt;AB$8+7),IF(OR($E35="Milestone",$E35="Gate"),"●",IF($E35="Decision","◆","")),"")</f>
        <v/>
      </c>
      <c r="AC35" s="23" t="str">
        <f>IF(AND($F35&gt;=AC$8,$F35&lt;AC$8+7),IF(OR($E35="Milestone",$E35="Gate"),"●",IF($E35="Decision","◆","")),"")</f>
        <v/>
      </c>
      <c r="AD35" s="23" t="str">
        <f>IF(AND($F35&gt;=AD$8,$F35&lt;AD$8+7),IF(OR($E35="Milestone",$E35="Gate"),"●",IF($E35="Decision","◆","")),"")</f>
        <v/>
      </c>
      <c r="AE35" s="23" t="str">
        <f>IF(AND($F35&gt;=AE$8,$F35&lt;AE$8+7),IF(OR($E35="Milestone",$E35="Gate"),"●",IF($E35="Decision","◆","")),"")</f>
        <v/>
      </c>
      <c r="AF35" s="23" t="str">
        <f>IF(AND($F35&gt;=AF$8,$F35&lt;AF$8+7),IF(OR($E35="Milestone",$E35="Gate"),"●",IF($E35="Decision","◆","")),"")</f>
        <v/>
      </c>
      <c r="AG35" s="23" t="str">
        <f>IF(AND($F35&gt;=AG$8,$F35&lt;AG$8+7),IF(OR($E35="Milestone",$E35="Gate"),"●",IF($E35="Decision","◆","")),"")</f>
        <v/>
      </c>
      <c r="AH35" s="23" t="str">
        <f>IF(AND($F35&gt;=AH$8,$F35&lt;AH$8+7),IF(OR($E35="Milestone",$E35="Gate"),"●",IF($E35="Decision","◆","")),"")</f>
        <v/>
      </c>
      <c r="AI35" s="23" t="str">
        <f>IF(AND($F35&gt;=AI$8,$F35&lt;AI$8+7),IF(OR($E35="Milestone",$E35="Gate"),"●",IF($E35="Decision","◆","")),"")</f>
        <v/>
      </c>
      <c r="AJ35" s="23" t="str">
        <f>IF(AND($F35&gt;=AJ$8,$F35&lt;AJ$8+7),IF(OR($E35="Milestone",$E35="Gate"),"●",IF($E35="Decision","◆","")),"")</f>
        <v/>
      </c>
      <c r="AK35" s="23" t="str">
        <f>IF(AND($F35&gt;=AK$8,$F35&lt;AK$8+7),IF(OR($E35="Milestone",$E35="Gate"),"●",IF($E35="Decision","◆","")),"")</f>
        <v/>
      </c>
      <c r="AL35" s="23" t="str">
        <f>IF(AND($F35&gt;=AL$8,$F35&lt;AL$8+7),IF(OR($E35="Milestone",$E35="Gate"),"●",IF($E35="Decision","◆","")),"")</f>
        <v/>
      </c>
      <c r="AM35" s="23" t="str">
        <f>IF(AND($F35&gt;=AM$8,$F35&lt;AM$8+7),IF(OR($E35="Milestone",$E35="Gate"),"●",IF($E35="Decision","◆","")),"")</f>
        <v/>
      </c>
      <c r="AN35" s="23" t="str">
        <f>IF(AND($F35&gt;=AN$8,$F35&lt;AN$8+7),IF(OR($E35="Milestone",$E35="Gate"),"●",IF($E35="Decision","◆","")),"")</f>
        <v/>
      </c>
      <c r="AO35" s="23" t="str">
        <f>IF(AND($F35&gt;=AO$8,$F35&lt;AO$8+7),IF(OR($E35="Milestone",$E35="Gate"),"●",IF($E35="Decision","◆","")),"")</f>
        <v/>
      </c>
      <c r="AP35" s="23" t="str">
        <f>IF(AND($F35&gt;=AP$8,$F35&lt;AP$8+7),IF(OR($E35="Milestone",$E35="Gate"),"●",IF($E35="Decision","◆","")),"")</f>
        <v/>
      </c>
      <c r="AQ35" s="23" t="str">
        <f>IF(AND($F35&gt;=AQ$8,$F35&lt;AQ$8+7),IF(OR($E35="Milestone",$E35="Gate"),"●",IF($E35="Decision","◆","")),"")</f>
        <v/>
      </c>
      <c r="AR35" s="23" t="str">
        <f>IF(AND($F35&gt;=AR$8,$F35&lt;AR$8+7),IF(OR($E35="Milestone",$E35="Gate"),"●",IF($E35="Decision","◆","")),"")</f>
        <v/>
      </c>
      <c r="AS35" s="23" t="str">
        <f>IF(AND($F35&gt;=AS$8,$F35&lt;AS$8+7),IF(OR($E35="Milestone",$E35="Gate"),"●",IF($E35="Decision","◆","")),"")</f>
        <v/>
      </c>
      <c r="AT35" s="23" t="str">
        <f>IF(AND($F35&gt;=AT$8,$F35&lt;AT$8+7),IF(OR($E35="Milestone",$E35="Gate"),"●",IF($E35="Decision","◆","")),"")</f>
        <v/>
      </c>
      <c r="AU35" s="23" t="str">
        <f>IF(AND($F35&gt;=AU$8,$F35&lt;AU$8+7),IF(OR($E35="Milestone",$E35="Gate"),"●",IF($E35="Decision","◆","")),"")</f>
        <v/>
      </c>
      <c r="AV35" s="23" t="str">
        <f>IF(AND($F35&gt;=AV$8,$F35&lt;AV$8+7),IF(OR($E35="Milestone",$E35="Gate"),"●",IF($E35="Decision","◆","")),"")</f>
        <v/>
      </c>
      <c r="AW35" s="23" t="str">
        <f>IF(AND($F35&gt;=AW$8,$F35&lt;AW$8+7),IF(OR($E35="Milestone",$E35="Gate"),"●",IF($E35="Decision","◆","")),"")</f>
        <v/>
      </c>
      <c r="AX35" s="23" t="str">
        <f>IF(AND($F35&gt;=AX$8,$F35&lt;AX$8+7),IF(OR($E35="Milestone",$E35="Gate"),"●",IF($E35="Decision","◆","")),"")</f>
        <v/>
      </c>
      <c r="AY35" s="23" t="str">
        <f>IF(AND($F35&gt;=AY$8,$F35&lt;AY$8+7),IF(OR($E35="Milestone",$E35="Gate"),"●",IF($E35="Decision","◆","")),"")</f>
        <v/>
      </c>
      <c r="AZ35" s="23" t="str">
        <f>IF(AND($F35&gt;=AZ$8,$F35&lt;AZ$8+7),IF(OR($E35="Milestone",$E35="Gate"),"●",IF($E35="Decision","◆","")),"")</f>
        <v/>
      </c>
      <c r="BA35" s="23" t="str">
        <f>IF(AND($F35&gt;=BA$8,$F35&lt;BA$8+7),IF(OR($E35="Milestone",$E35="Gate"),"●",IF($E35="Decision","◆","")),"")</f>
        <v/>
      </c>
      <c r="BB35" s="23" t="str">
        <f>IF(AND($F35&gt;=BB$8,$F35&lt;BB$8+7),IF(OR($E35="Milestone",$E35="Gate"),"●",IF($E35="Decision","◆","")),"")</f>
        <v/>
      </c>
      <c r="BC35" s="23" t="str">
        <f>IF(AND($F35&gt;=BC$8,$F35&lt;BC$8+7),IF(OR($E35="Milestone",$E35="Gate"),"●",IF($E35="Decision","◆","")),"")</f>
        <v/>
      </c>
      <c r="BD35" s="23" t="str">
        <f>IF(AND($F35&gt;=BD$8,$F35&lt;BD$8+7),IF(OR($E35="Milestone",$E35="Gate"),"●",IF($E35="Decision","◆","")),"")</f>
        <v>●</v>
      </c>
      <c r="BE35" s="23" t="str">
        <f>IF(AND($F35&gt;=BE$8,$F35&lt;BE$8+7),IF(OR($E35="Milestone",$E35="Gate"),"●",IF($E35="Decision","◆","")),"")</f>
        <v/>
      </c>
      <c r="BF35" s="23" t="str">
        <f>IF(AND($F35&gt;=BF$8,$F35&lt;BF$8+7),IF(OR($E35="Milestone",$E35="Gate"),"●",IF($E35="Decision","◆","")),"")</f>
        <v/>
      </c>
      <c r="BG35" s="23" t="str">
        <f>IF(AND($F35&gt;=BG$8,$F35&lt;BG$8+7),IF(OR($E35="Milestone",$E35="Gate"),"●",IF($E35="Decision","◆","")),"")</f>
        <v/>
      </c>
      <c r="BH35" s="23" t="str">
        <f>IF(AND($F35&gt;=BH$8,$F35&lt;DATE(YEAR($D$4)+1,MONTH($D$4),DAY($D$4))),IF(OR($E35="Milestone",$E35="Gate"),"●",IF($E35="Decision","◆","")),"")</f>
        <v/>
      </c>
    </row>
    <row r="36" spans="2:60" ht="18" customHeight="1" x14ac:dyDescent="0.25">
      <c r="B36" s="13"/>
      <c r="C36" s="14"/>
      <c r="D36" s="15"/>
      <c r="E36" s="15"/>
      <c r="F36" s="24"/>
      <c r="G36" s="24"/>
      <c r="H36" s="13"/>
      <c r="I36" s="23" t="str">
        <f>IF(AND($F36&gt;=I$8,$F36&lt;I$8+7),IF(OR($E36="Milestone",$E36="Gate"),"●",IF($E36="Decision","◆","")),"")</f>
        <v/>
      </c>
      <c r="J36" s="23" t="str">
        <f>IF(AND($F36&gt;=J$8,$F36&lt;J$8+7),IF(OR($E36="Milestone",$E36="Gate"),"●",IF($E36="Decision","◆","")),"")</f>
        <v/>
      </c>
      <c r="K36" s="23" t="str">
        <f>IF(AND($F36&gt;=K$8,$F36&lt;K$8+7),IF(OR($E36="Milestone",$E36="Gate"),"●",IF($E36="Decision","◆","")),"")</f>
        <v/>
      </c>
      <c r="L36" s="23" t="str">
        <f>IF(AND($F36&gt;=L$8,$F36&lt;L$8+7),IF(OR($E36="Milestone",$E36="Gate"),"●",IF($E36="Decision","◆","")),"")</f>
        <v/>
      </c>
      <c r="M36" s="23" t="str">
        <f>IF(AND($F36&gt;=M$8,$F36&lt;M$8+7),IF(OR($E36="Milestone",$E36="Gate"),"●",IF($E36="Decision","◆","")),"")</f>
        <v/>
      </c>
      <c r="N36" s="23" t="str">
        <f>IF(AND($F36&gt;=N$8,$F36&lt;N$8+7),IF(OR($E36="Milestone",$E36="Gate"),"●",IF($E36="Decision","◆","")),"")</f>
        <v/>
      </c>
      <c r="O36" s="23" t="str">
        <f>IF(AND($F36&gt;=O$8,$F36&lt;O$8+7),IF(OR($E36="Milestone",$E36="Gate"),"●",IF($E36="Decision","◆","")),"")</f>
        <v/>
      </c>
      <c r="P36" s="23" t="str">
        <f>IF(AND($F36&gt;=P$8,$F36&lt;P$8+7),IF(OR($E36="Milestone",$E36="Gate"),"●",IF($E36="Decision","◆","")),"")</f>
        <v/>
      </c>
      <c r="Q36" s="23" t="str">
        <f>IF(AND($F36&gt;=Q$8,$F36&lt;Q$8+7),IF(OR($E36="Milestone",$E36="Gate"),"●",IF($E36="Decision","◆","")),"")</f>
        <v/>
      </c>
      <c r="R36" s="23" t="str">
        <f>IF(AND($F36&gt;=R$8,$F36&lt;R$8+7),IF(OR($E36="Milestone",$E36="Gate"),"●",IF($E36="Decision","◆","")),"")</f>
        <v/>
      </c>
      <c r="S36" s="23" t="str">
        <f>IF(AND($F36&gt;=S$8,$F36&lt;S$8+7),IF(OR($E36="Milestone",$E36="Gate"),"●",IF($E36="Decision","◆","")),"")</f>
        <v/>
      </c>
      <c r="T36" s="23" t="str">
        <f>IF(AND($F36&gt;=T$8,$F36&lt;T$8+7),IF(OR($E36="Milestone",$E36="Gate"),"●",IF($E36="Decision","◆","")),"")</f>
        <v/>
      </c>
      <c r="U36" s="23" t="str">
        <f>IF(AND($F36&gt;=U$8,$F36&lt;U$8+7),IF(OR($E36="Milestone",$E36="Gate"),"●",IF($E36="Decision","◆","")),"")</f>
        <v/>
      </c>
      <c r="V36" s="23" t="str">
        <f>IF(AND($F36&gt;=V$8,$F36&lt;V$8+7),IF(OR($E36="Milestone",$E36="Gate"),"●",IF($E36="Decision","◆","")),"")</f>
        <v/>
      </c>
      <c r="W36" s="23" t="str">
        <f>IF(AND($F36&gt;=W$8,$F36&lt;W$8+7),IF(OR($E36="Milestone",$E36="Gate"),"●",IF($E36="Decision","◆","")),"")</f>
        <v/>
      </c>
      <c r="X36" s="23" t="str">
        <f>IF(AND($F36&gt;=X$8,$F36&lt;X$8+7),IF(OR($E36="Milestone",$E36="Gate"),"●",IF($E36="Decision","◆","")),"")</f>
        <v/>
      </c>
      <c r="Y36" s="23" t="str">
        <f>IF(AND($F36&gt;=Y$8,$F36&lt;Y$8+7),IF(OR($E36="Milestone",$E36="Gate"),"●",IF($E36="Decision","◆","")),"")</f>
        <v/>
      </c>
      <c r="Z36" s="23" t="str">
        <f>IF(AND($F36&gt;=Z$8,$F36&lt;Z$8+7),IF(OR($E36="Milestone",$E36="Gate"),"●",IF($E36="Decision","◆","")),"")</f>
        <v/>
      </c>
      <c r="AA36" s="23" t="str">
        <f>IF(AND($F36&gt;=AA$8,$F36&lt;AA$8+7),IF(OR($E36="Milestone",$E36="Gate"),"●",IF($E36="Decision","◆","")),"")</f>
        <v/>
      </c>
      <c r="AB36" s="23" t="str">
        <f>IF(AND($F36&gt;=AB$8,$F36&lt;AB$8+7),IF(OR($E36="Milestone",$E36="Gate"),"●",IF($E36="Decision","◆","")),"")</f>
        <v/>
      </c>
      <c r="AC36" s="23" t="str">
        <f>IF(AND($F36&gt;=AC$8,$F36&lt;AC$8+7),IF(OR($E36="Milestone",$E36="Gate"),"●",IF($E36="Decision","◆","")),"")</f>
        <v/>
      </c>
      <c r="AD36" s="23" t="str">
        <f>IF(AND($F36&gt;=AD$8,$F36&lt;AD$8+7),IF(OR($E36="Milestone",$E36="Gate"),"●",IF($E36="Decision","◆","")),"")</f>
        <v/>
      </c>
      <c r="AE36" s="23" t="str">
        <f>IF(AND($F36&gt;=AE$8,$F36&lt;AE$8+7),IF(OR($E36="Milestone",$E36="Gate"),"●",IF($E36="Decision","◆","")),"")</f>
        <v/>
      </c>
      <c r="AF36" s="23" t="str">
        <f>IF(AND($F36&gt;=AF$8,$F36&lt;AF$8+7),IF(OR($E36="Milestone",$E36="Gate"),"●",IF($E36="Decision","◆","")),"")</f>
        <v/>
      </c>
      <c r="AG36" s="23" t="str">
        <f>IF(AND($F36&gt;=AG$8,$F36&lt;AG$8+7),IF(OR($E36="Milestone",$E36="Gate"),"●",IF($E36="Decision","◆","")),"")</f>
        <v/>
      </c>
      <c r="AH36" s="23" t="str">
        <f>IF(AND($F36&gt;=AH$8,$F36&lt;AH$8+7),IF(OR($E36="Milestone",$E36="Gate"),"●",IF($E36="Decision","◆","")),"")</f>
        <v/>
      </c>
      <c r="AI36" s="23" t="str">
        <f>IF(AND($F36&gt;=AI$8,$F36&lt;AI$8+7),IF(OR($E36="Milestone",$E36="Gate"),"●",IF($E36="Decision","◆","")),"")</f>
        <v/>
      </c>
      <c r="AJ36" s="23" t="str">
        <f>IF(AND($F36&gt;=AJ$8,$F36&lt;AJ$8+7),IF(OR($E36="Milestone",$E36="Gate"),"●",IF($E36="Decision","◆","")),"")</f>
        <v/>
      </c>
      <c r="AK36" s="23" t="str">
        <f>IF(AND($F36&gt;=AK$8,$F36&lt;AK$8+7),IF(OR($E36="Milestone",$E36="Gate"),"●",IF($E36="Decision","◆","")),"")</f>
        <v/>
      </c>
      <c r="AL36" s="23" t="str">
        <f>IF(AND($F36&gt;=AL$8,$F36&lt;AL$8+7),IF(OR($E36="Milestone",$E36="Gate"),"●",IF($E36="Decision","◆","")),"")</f>
        <v/>
      </c>
      <c r="AM36" s="23" t="str">
        <f>IF(AND($F36&gt;=AM$8,$F36&lt;AM$8+7),IF(OR($E36="Milestone",$E36="Gate"),"●",IF($E36="Decision","◆","")),"")</f>
        <v/>
      </c>
      <c r="AN36" s="23" t="str">
        <f>IF(AND($F36&gt;=AN$8,$F36&lt;AN$8+7),IF(OR($E36="Milestone",$E36="Gate"),"●",IF($E36="Decision","◆","")),"")</f>
        <v/>
      </c>
      <c r="AO36" s="23" t="str">
        <f>IF(AND($F36&gt;=AO$8,$F36&lt;AO$8+7),IF(OR($E36="Milestone",$E36="Gate"),"●",IF($E36="Decision","◆","")),"")</f>
        <v/>
      </c>
      <c r="AP36" s="23" t="str">
        <f>IF(AND($F36&gt;=AP$8,$F36&lt;AP$8+7),IF(OR($E36="Milestone",$E36="Gate"),"●",IF($E36="Decision","◆","")),"")</f>
        <v/>
      </c>
      <c r="AQ36" s="23" t="str">
        <f>IF(AND($F36&gt;=AQ$8,$F36&lt;AQ$8+7),IF(OR($E36="Milestone",$E36="Gate"),"●",IF($E36="Decision","◆","")),"")</f>
        <v/>
      </c>
      <c r="AR36" s="23" t="str">
        <f>IF(AND($F36&gt;=AR$8,$F36&lt;AR$8+7),IF(OR($E36="Milestone",$E36="Gate"),"●",IF($E36="Decision","◆","")),"")</f>
        <v/>
      </c>
      <c r="AS36" s="23" t="str">
        <f>IF(AND($F36&gt;=AS$8,$F36&lt;AS$8+7),IF(OR($E36="Milestone",$E36="Gate"),"●",IF($E36="Decision","◆","")),"")</f>
        <v/>
      </c>
      <c r="AT36" s="23" t="str">
        <f>IF(AND($F36&gt;=AT$8,$F36&lt;AT$8+7),IF(OR($E36="Milestone",$E36="Gate"),"●",IF($E36="Decision","◆","")),"")</f>
        <v/>
      </c>
      <c r="AU36" s="23" t="str">
        <f>IF(AND($F36&gt;=AU$8,$F36&lt;AU$8+7),IF(OR($E36="Milestone",$E36="Gate"),"●",IF($E36="Decision","◆","")),"")</f>
        <v/>
      </c>
      <c r="AV36" s="23" t="str">
        <f>IF(AND($F36&gt;=AV$8,$F36&lt;AV$8+7),IF(OR($E36="Milestone",$E36="Gate"),"●",IF($E36="Decision","◆","")),"")</f>
        <v/>
      </c>
      <c r="AW36" s="23" t="str">
        <f>IF(AND($F36&gt;=AW$8,$F36&lt;AW$8+7),IF(OR($E36="Milestone",$E36="Gate"),"●",IF($E36="Decision","◆","")),"")</f>
        <v/>
      </c>
      <c r="AX36" s="23" t="str">
        <f>IF(AND($F36&gt;=AX$8,$F36&lt;AX$8+7),IF(OR($E36="Milestone",$E36="Gate"),"●",IF($E36="Decision","◆","")),"")</f>
        <v/>
      </c>
      <c r="AY36" s="23" t="str">
        <f>IF(AND($F36&gt;=AY$8,$F36&lt;AY$8+7),IF(OR($E36="Milestone",$E36="Gate"),"●",IF($E36="Decision","◆","")),"")</f>
        <v/>
      </c>
      <c r="AZ36" s="23" t="str">
        <f>IF(AND($F36&gt;=AZ$8,$F36&lt;AZ$8+7),IF(OR($E36="Milestone",$E36="Gate"),"●",IF($E36="Decision","◆","")),"")</f>
        <v/>
      </c>
      <c r="BA36" s="23" t="str">
        <f>IF(AND($F36&gt;=BA$8,$F36&lt;BA$8+7),IF(OR($E36="Milestone",$E36="Gate"),"●",IF($E36="Decision","◆","")),"")</f>
        <v/>
      </c>
      <c r="BB36" s="23" t="str">
        <f>IF(AND($F36&gt;=BB$8,$F36&lt;BB$8+7),IF(OR($E36="Milestone",$E36="Gate"),"●",IF($E36="Decision","◆","")),"")</f>
        <v/>
      </c>
      <c r="BC36" s="23" t="str">
        <f>IF(AND($F36&gt;=BC$8,$F36&lt;BC$8+7),IF(OR($E36="Milestone",$E36="Gate"),"●",IF($E36="Decision","◆","")),"")</f>
        <v/>
      </c>
      <c r="BD36" s="23" t="str">
        <f>IF(AND($F36&gt;=BD$8,$F36&lt;BD$8+7),IF(OR($E36="Milestone",$E36="Gate"),"●",IF($E36="Decision","◆","")),"")</f>
        <v/>
      </c>
      <c r="BE36" s="23" t="str">
        <f>IF(AND($F36&gt;=BE$8,$F36&lt;BE$8+7),IF(OR($E36="Milestone",$E36="Gate"),"●",IF($E36="Decision","◆","")),"")</f>
        <v/>
      </c>
      <c r="BF36" s="23" t="str">
        <f>IF(AND($F36&gt;=BF$8,$F36&lt;BF$8+7),IF(OR($E36="Milestone",$E36="Gate"),"●",IF($E36="Decision","◆","")),"")</f>
        <v/>
      </c>
      <c r="BG36" s="23" t="str">
        <f>IF(AND($F36&gt;=BG$8,$F36&lt;BG$8+7),IF(OR($E36="Milestone",$E36="Gate"),"●",IF($E36="Decision","◆","")),"")</f>
        <v/>
      </c>
      <c r="BH36" s="23" t="str">
        <f>IF(AND($F36&gt;=BH$8,$F36&lt;DATE(YEAR($D$4)+1,MONTH($D$4),DAY($D$4))),IF(OR($E36="Milestone",$E36="Gate"),"●",IF($E36="Decision","◆","")),"")</f>
        <v/>
      </c>
    </row>
    <row r="37" spans="2:60" ht="18" customHeight="1" x14ac:dyDescent="0.25">
      <c r="B37" s="13"/>
      <c r="C37" s="14"/>
      <c r="D37" s="15"/>
      <c r="E37" s="15"/>
      <c r="F37" s="24"/>
      <c r="G37" s="24"/>
      <c r="H37" s="13"/>
      <c r="I37" s="23" t="str">
        <f>IF(AND($F37&gt;=I$8,$F37&lt;I$8+7),IF(OR($E37="Milestone",$E37="Gate"),"●",IF($E37="Decision","◆","")),"")</f>
        <v/>
      </c>
      <c r="J37" s="23" t="str">
        <f>IF(AND($F37&gt;=J$8,$F37&lt;J$8+7),IF(OR($E37="Milestone",$E37="Gate"),"●",IF($E37="Decision","◆","")),"")</f>
        <v/>
      </c>
      <c r="K37" s="23" t="str">
        <f>IF(AND($F37&gt;=K$8,$F37&lt;K$8+7),IF(OR($E37="Milestone",$E37="Gate"),"●",IF($E37="Decision","◆","")),"")</f>
        <v/>
      </c>
      <c r="L37" s="23" t="str">
        <f>IF(AND($F37&gt;=L$8,$F37&lt;L$8+7),IF(OR($E37="Milestone",$E37="Gate"),"●",IF($E37="Decision","◆","")),"")</f>
        <v/>
      </c>
      <c r="M37" s="23" t="str">
        <f>IF(AND($F37&gt;=M$8,$F37&lt;M$8+7),IF(OR($E37="Milestone",$E37="Gate"),"●",IF($E37="Decision","◆","")),"")</f>
        <v/>
      </c>
      <c r="N37" s="23" t="str">
        <f>IF(AND($F37&gt;=N$8,$F37&lt;N$8+7),IF(OR($E37="Milestone",$E37="Gate"),"●",IF($E37="Decision","◆","")),"")</f>
        <v/>
      </c>
      <c r="O37" s="23" t="str">
        <f>IF(AND($F37&gt;=O$8,$F37&lt;O$8+7),IF(OR($E37="Milestone",$E37="Gate"),"●",IF($E37="Decision","◆","")),"")</f>
        <v/>
      </c>
      <c r="P37" s="23" t="str">
        <f>IF(AND($F37&gt;=P$8,$F37&lt;P$8+7),IF(OR($E37="Milestone",$E37="Gate"),"●",IF($E37="Decision","◆","")),"")</f>
        <v/>
      </c>
      <c r="Q37" s="23" t="str">
        <f>IF(AND($F37&gt;=Q$8,$F37&lt;Q$8+7),IF(OR($E37="Milestone",$E37="Gate"),"●",IF($E37="Decision","◆","")),"")</f>
        <v/>
      </c>
      <c r="R37" s="23" t="str">
        <f>IF(AND($F37&gt;=R$8,$F37&lt;R$8+7),IF(OR($E37="Milestone",$E37="Gate"),"●",IF($E37="Decision","◆","")),"")</f>
        <v/>
      </c>
      <c r="S37" s="23" t="str">
        <f>IF(AND($F37&gt;=S$8,$F37&lt;S$8+7),IF(OR($E37="Milestone",$E37="Gate"),"●",IF($E37="Decision","◆","")),"")</f>
        <v/>
      </c>
      <c r="T37" s="23" t="str">
        <f>IF(AND($F37&gt;=T$8,$F37&lt;T$8+7),IF(OR($E37="Milestone",$E37="Gate"),"●",IF($E37="Decision","◆","")),"")</f>
        <v/>
      </c>
      <c r="U37" s="23" t="str">
        <f>IF(AND($F37&gt;=U$8,$F37&lt;U$8+7),IF(OR($E37="Milestone",$E37="Gate"),"●",IF($E37="Decision","◆","")),"")</f>
        <v/>
      </c>
      <c r="V37" s="23" t="str">
        <f>IF(AND($F37&gt;=V$8,$F37&lt;V$8+7),IF(OR($E37="Milestone",$E37="Gate"),"●",IF($E37="Decision","◆","")),"")</f>
        <v/>
      </c>
      <c r="W37" s="23" t="str">
        <f>IF(AND($F37&gt;=W$8,$F37&lt;W$8+7),IF(OR($E37="Milestone",$E37="Gate"),"●",IF($E37="Decision","◆","")),"")</f>
        <v/>
      </c>
      <c r="X37" s="23" t="str">
        <f>IF(AND($F37&gt;=X$8,$F37&lt;X$8+7),IF(OR($E37="Milestone",$E37="Gate"),"●",IF($E37="Decision","◆","")),"")</f>
        <v/>
      </c>
      <c r="Y37" s="23" t="str">
        <f>IF(AND($F37&gt;=Y$8,$F37&lt;Y$8+7),IF(OR($E37="Milestone",$E37="Gate"),"●",IF($E37="Decision","◆","")),"")</f>
        <v/>
      </c>
      <c r="Z37" s="23" t="str">
        <f>IF(AND($F37&gt;=Z$8,$F37&lt;Z$8+7),IF(OR($E37="Milestone",$E37="Gate"),"●",IF($E37="Decision","◆","")),"")</f>
        <v/>
      </c>
      <c r="AA37" s="23" t="str">
        <f>IF(AND($F37&gt;=AA$8,$F37&lt;AA$8+7),IF(OR($E37="Milestone",$E37="Gate"),"●",IF($E37="Decision","◆","")),"")</f>
        <v/>
      </c>
      <c r="AB37" s="23" t="str">
        <f>IF(AND($F37&gt;=AB$8,$F37&lt;AB$8+7),IF(OR($E37="Milestone",$E37="Gate"),"●",IF($E37="Decision","◆","")),"")</f>
        <v/>
      </c>
      <c r="AC37" s="23" t="str">
        <f>IF(AND($F37&gt;=AC$8,$F37&lt;AC$8+7),IF(OR($E37="Milestone",$E37="Gate"),"●",IF($E37="Decision","◆","")),"")</f>
        <v/>
      </c>
      <c r="AD37" s="23" t="str">
        <f>IF(AND($F37&gt;=AD$8,$F37&lt;AD$8+7),IF(OR($E37="Milestone",$E37="Gate"),"●",IF($E37="Decision","◆","")),"")</f>
        <v/>
      </c>
      <c r="AE37" s="23" t="str">
        <f>IF(AND($F37&gt;=AE$8,$F37&lt;AE$8+7),IF(OR($E37="Milestone",$E37="Gate"),"●",IF($E37="Decision","◆","")),"")</f>
        <v/>
      </c>
      <c r="AF37" s="23" t="str">
        <f>IF(AND($F37&gt;=AF$8,$F37&lt;AF$8+7),IF(OR($E37="Milestone",$E37="Gate"),"●",IF($E37="Decision","◆","")),"")</f>
        <v/>
      </c>
      <c r="AG37" s="23" t="str">
        <f>IF(AND($F37&gt;=AG$8,$F37&lt;AG$8+7),IF(OR($E37="Milestone",$E37="Gate"),"●",IF($E37="Decision","◆","")),"")</f>
        <v/>
      </c>
      <c r="AH37" s="23" t="str">
        <f>IF(AND($F37&gt;=AH$8,$F37&lt;AH$8+7),IF(OR($E37="Milestone",$E37="Gate"),"●",IF($E37="Decision","◆","")),"")</f>
        <v/>
      </c>
      <c r="AI37" s="23" t="str">
        <f>IF(AND($F37&gt;=AI$8,$F37&lt;AI$8+7),IF(OR($E37="Milestone",$E37="Gate"),"●",IF($E37="Decision","◆","")),"")</f>
        <v/>
      </c>
      <c r="AJ37" s="23" t="str">
        <f>IF(AND($F37&gt;=AJ$8,$F37&lt;AJ$8+7),IF(OR($E37="Milestone",$E37="Gate"),"●",IF($E37="Decision","◆","")),"")</f>
        <v/>
      </c>
      <c r="AK37" s="23" t="str">
        <f>IF(AND($F37&gt;=AK$8,$F37&lt;AK$8+7),IF(OR($E37="Milestone",$E37="Gate"),"●",IF($E37="Decision","◆","")),"")</f>
        <v/>
      </c>
      <c r="AL37" s="23" t="str">
        <f>IF(AND($F37&gt;=AL$8,$F37&lt;AL$8+7),IF(OR($E37="Milestone",$E37="Gate"),"●",IF($E37="Decision","◆","")),"")</f>
        <v/>
      </c>
      <c r="AM37" s="23" t="str">
        <f>IF(AND($F37&gt;=AM$8,$F37&lt;AM$8+7),IF(OR($E37="Milestone",$E37="Gate"),"●",IF($E37="Decision","◆","")),"")</f>
        <v/>
      </c>
      <c r="AN37" s="23" t="str">
        <f>IF(AND($F37&gt;=AN$8,$F37&lt;AN$8+7),IF(OR($E37="Milestone",$E37="Gate"),"●",IF($E37="Decision","◆","")),"")</f>
        <v/>
      </c>
      <c r="AO37" s="23" t="str">
        <f>IF(AND($F37&gt;=AO$8,$F37&lt;AO$8+7),IF(OR($E37="Milestone",$E37="Gate"),"●",IF($E37="Decision","◆","")),"")</f>
        <v/>
      </c>
      <c r="AP37" s="23" t="str">
        <f>IF(AND($F37&gt;=AP$8,$F37&lt;AP$8+7),IF(OR($E37="Milestone",$E37="Gate"),"●",IF($E37="Decision","◆","")),"")</f>
        <v/>
      </c>
      <c r="AQ37" s="23" t="str">
        <f>IF(AND($F37&gt;=AQ$8,$F37&lt;AQ$8+7),IF(OR($E37="Milestone",$E37="Gate"),"●",IF($E37="Decision","◆","")),"")</f>
        <v/>
      </c>
      <c r="AR37" s="23" t="str">
        <f>IF(AND($F37&gt;=AR$8,$F37&lt;AR$8+7),IF(OR($E37="Milestone",$E37="Gate"),"●",IF($E37="Decision","◆","")),"")</f>
        <v/>
      </c>
      <c r="AS37" s="23" t="str">
        <f>IF(AND($F37&gt;=AS$8,$F37&lt;AS$8+7),IF(OR($E37="Milestone",$E37="Gate"),"●",IF($E37="Decision","◆","")),"")</f>
        <v/>
      </c>
      <c r="AT37" s="23" t="str">
        <f>IF(AND($F37&gt;=AT$8,$F37&lt;AT$8+7),IF(OR($E37="Milestone",$E37="Gate"),"●",IF($E37="Decision","◆","")),"")</f>
        <v/>
      </c>
      <c r="AU37" s="23" t="str">
        <f>IF(AND($F37&gt;=AU$8,$F37&lt;AU$8+7),IF(OR($E37="Milestone",$E37="Gate"),"●",IF($E37="Decision","◆","")),"")</f>
        <v/>
      </c>
      <c r="AV37" s="23" t="str">
        <f>IF(AND($F37&gt;=AV$8,$F37&lt;AV$8+7),IF(OR($E37="Milestone",$E37="Gate"),"●",IF($E37="Decision","◆","")),"")</f>
        <v/>
      </c>
      <c r="AW37" s="23" t="str">
        <f>IF(AND($F37&gt;=AW$8,$F37&lt;AW$8+7),IF(OR($E37="Milestone",$E37="Gate"),"●",IF($E37="Decision","◆","")),"")</f>
        <v/>
      </c>
      <c r="AX37" s="23" t="str">
        <f>IF(AND($F37&gt;=AX$8,$F37&lt;AX$8+7),IF(OR($E37="Milestone",$E37="Gate"),"●",IF($E37="Decision","◆","")),"")</f>
        <v/>
      </c>
      <c r="AY37" s="23" t="str">
        <f>IF(AND($F37&gt;=AY$8,$F37&lt;AY$8+7),IF(OR($E37="Milestone",$E37="Gate"),"●",IF($E37="Decision","◆","")),"")</f>
        <v/>
      </c>
      <c r="AZ37" s="23" t="str">
        <f>IF(AND($F37&gt;=AZ$8,$F37&lt;AZ$8+7),IF(OR($E37="Milestone",$E37="Gate"),"●",IF($E37="Decision","◆","")),"")</f>
        <v/>
      </c>
      <c r="BA37" s="23" t="str">
        <f>IF(AND($F37&gt;=BA$8,$F37&lt;BA$8+7),IF(OR($E37="Milestone",$E37="Gate"),"●",IF($E37="Decision","◆","")),"")</f>
        <v/>
      </c>
      <c r="BB37" s="23" t="str">
        <f>IF(AND($F37&gt;=BB$8,$F37&lt;BB$8+7),IF(OR($E37="Milestone",$E37="Gate"),"●",IF($E37="Decision","◆","")),"")</f>
        <v/>
      </c>
      <c r="BC37" s="23" t="str">
        <f>IF(AND($F37&gt;=BC$8,$F37&lt;BC$8+7),IF(OR($E37="Milestone",$E37="Gate"),"●",IF($E37="Decision","◆","")),"")</f>
        <v/>
      </c>
      <c r="BD37" s="23" t="str">
        <f>IF(AND($F37&gt;=BD$8,$F37&lt;BD$8+7),IF(OR($E37="Milestone",$E37="Gate"),"●",IF($E37="Decision","◆","")),"")</f>
        <v/>
      </c>
      <c r="BE37" s="23" t="str">
        <f>IF(AND($F37&gt;=BE$8,$F37&lt;BE$8+7),IF(OR($E37="Milestone",$E37="Gate"),"●",IF($E37="Decision","◆","")),"")</f>
        <v/>
      </c>
      <c r="BF37" s="23" t="str">
        <f>IF(AND($F37&gt;=BF$8,$F37&lt;BF$8+7),IF(OR($E37="Milestone",$E37="Gate"),"●",IF($E37="Decision","◆","")),"")</f>
        <v/>
      </c>
      <c r="BG37" s="23" t="str">
        <f>IF(AND($F37&gt;=BG$8,$F37&lt;BG$8+7),IF(OR($E37="Milestone",$E37="Gate"),"●",IF($E37="Decision","◆","")),"")</f>
        <v/>
      </c>
      <c r="BH37" s="23" t="str">
        <f>IF(AND($F37&gt;=BH$8,$F37&lt;DATE(YEAR($D$4)+1,MONTH($D$4),DAY($D$4))),IF(OR($E37="Milestone",$E37="Gate"),"●",IF($E37="Decision","◆","")),"")</f>
        <v/>
      </c>
    </row>
    <row r="38" spans="2:60" ht="6.75" customHeight="1" x14ac:dyDescent="0.25"/>
    <row r="39" spans="2:60" ht="18" customHeight="1" x14ac:dyDescent="0.25">
      <c r="I39" s="34" t="str">
        <f>IF(COUNTIFS($E$10:$E$37,"Gate",$F$10:$F$37,"&gt;="&amp;I$8,$F$10:$F$37,"&lt;"&amp;I$8+7)&gt;0,INDEX($C$10:$C$37,SUMPRODUCT(MAX(($E$10:$E$37="Gate")*($F$10:$F$37&gt;=I$8)*($F$10:$F$37&lt;I$8+7)*(ROW($E$10:$E$37)-9)))),"")</f>
        <v/>
      </c>
      <c r="J39" s="34" t="str">
        <f>IF(COUNTIFS($E$10:$E$37,"Gate",$F$10:$F$37,"&gt;="&amp;J$8,$F$10:$F$37,"&lt;"&amp;J$8+7)&gt;0,INDEX($C$10:$C$37,SUMPRODUCT(MAX(($E$10:$E$37="Gate")*($F$10:$F$37&gt;=J$8)*($F$10:$F$37&lt;J$8+7)*(ROW($E$10:$E$37)-9)))),"")</f>
        <v/>
      </c>
      <c r="K39" s="34" t="str">
        <f>IF(COUNTIFS($E$10:$E$37,"Gate",$F$10:$F$37,"&gt;="&amp;K$8,$F$10:$F$37,"&lt;"&amp;K$8+7)&gt;0,INDEX($C$10:$C$37,SUMPRODUCT(MAX(($E$10:$E$37="Gate")*($F$10:$F$37&gt;=K$8)*($F$10:$F$37&lt;K$8+7)*(ROW($E$10:$E$37)-9)))),"")</f>
        <v/>
      </c>
      <c r="L39" s="34" t="str">
        <f>IF(COUNTIFS($E$10:$E$37,"Gate",$F$10:$F$37,"&gt;="&amp;L$8,$F$10:$F$37,"&lt;"&amp;L$8+7)&gt;0,INDEX($C$10:$C$37,SUMPRODUCT(MAX(($E$10:$E$37="Gate")*($F$10:$F$37&gt;=L$8)*($F$10:$F$37&lt;L$8+7)*(ROW($E$10:$E$37)-9)))),"")</f>
        <v/>
      </c>
      <c r="M39" s="34" t="str">
        <f>IF(COUNTIFS($E$10:$E$37,"Gate",$F$10:$F$37,"&gt;="&amp;M$8,$F$10:$F$37,"&lt;"&amp;M$8+7)&gt;0,INDEX($C$10:$C$37,SUMPRODUCT(MAX(($E$10:$E$37="Gate")*($F$10:$F$37&gt;=M$8)*($F$10:$F$37&lt;M$8+7)*(ROW($E$10:$E$37)-9)))),"")</f>
        <v/>
      </c>
      <c r="N39" s="34" t="str">
        <f>IF(COUNTIFS($E$10:$E$37,"Gate",$F$10:$F$37,"&gt;="&amp;N$8,$F$10:$F$37,"&lt;"&amp;N$8+7)&gt;0,INDEX($C$10:$C$37,SUMPRODUCT(MAX(($E$10:$E$37="Gate")*($F$10:$F$37&gt;=N$8)*($F$10:$F$37&lt;N$8+7)*(ROW($E$10:$E$37)-9)))),"")</f>
        <v/>
      </c>
      <c r="O39" s="34" t="str">
        <f>IF(COUNTIFS($E$10:$E$37,"Gate",$F$10:$F$37,"&gt;="&amp;O$8,$F$10:$F$37,"&lt;"&amp;O$8+7)&gt;0,INDEX($C$10:$C$37,SUMPRODUCT(MAX(($E$10:$E$37="Gate")*($F$10:$F$37&gt;=O$8)*($F$10:$F$37&lt;O$8+7)*(ROW($E$10:$E$37)-9)))),"")</f>
        <v/>
      </c>
      <c r="P39" s="34" t="str">
        <f>IF(COUNTIFS($E$10:$E$37,"Gate",$F$10:$F$37,"&gt;="&amp;P$8,$F$10:$F$37,"&lt;"&amp;P$8+7)&gt;0,INDEX($C$10:$C$37,SUMPRODUCT(MAX(($E$10:$E$37="Gate")*($F$10:$F$37&gt;=P$8)*($F$10:$F$37&lt;P$8+7)*(ROW($E$10:$E$37)-9)))),"")</f>
        <v/>
      </c>
      <c r="Q39" s="34" t="str">
        <f>IF(COUNTIFS($E$10:$E$37,"Gate",$F$10:$F$37,"&gt;="&amp;Q$8,$F$10:$F$37,"&lt;"&amp;Q$8+7)&gt;0,INDEX($C$10:$C$37,SUMPRODUCT(MAX(($E$10:$E$37="Gate")*($F$10:$F$37&gt;=Q$8)*($F$10:$F$37&lt;Q$8+7)*(ROW($E$10:$E$37)-9)))),"")</f>
        <v/>
      </c>
      <c r="R39" s="34" t="str">
        <f>IF(COUNTIFS($E$10:$E$37,"Gate",$F$10:$F$37,"&gt;="&amp;R$8,$F$10:$F$37,"&lt;"&amp;R$8+7)&gt;0,INDEX($C$10:$C$37,SUMPRODUCT(MAX(($E$10:$E$37="Gate")*($F$10:$F$37&gt;=R$8)*($F$10:$F$37&lt;R$8+7)*(ROW($E$10:$E$37)-9)))),"")</f>
        <v/>
      </c>
      <c r="S39" s="34" t="str">
        <f>IF(COUNTIFS($E$10:$E$37,"Gate",$F$10:$F$37,"&gt;="&amp;S$8,$F$10:$F$37,"&lt;"&amp;S$8+7)&gt;0,INDEX($C$10:$C$37,SUMPRODUCT(MAX(($E$10:$E$37="Gate")*($F$10:$F$37&gt;=S$8)*($F$10:$F$37&lt;S$8+7)*(ROW($E$10:$E$37)-9)))),"")</f>
        <v/>
      </c>
      <c r="T39" s="34" t="str">
        <f>IF(COUNTIFS($E$10:$E$37,"Gate",$F$10:$F$37,"&gt;="&amp;T$8,$F$10:$F$37,"&lt;"&amp;T$8+7)&gt;0,INDEX($C$10:$C$37,SUMPRODUCT(MAX(($E$10:$E$37="Gate")*($F$10:$F$37&gt;=T$8)*($F$10:$F$37&lt;T$8+7)*(ROW($E$10:$E$37)-9)))),"")</f>
        <v/>
      </c>
      <c r="U39" s="34" t="str">
        <f>IF(COUNTIFS($E$10:$E$37,"Gate",$F$10:$F$37,"&gt;="&amp;U$8,$F$10:$F$37,"&lt;"&amp;U$8+7)&gt;0,INDEX($C$10:$C$37,SUMPRODUCT(MAX(($E$10:$E$37="Gate")*($F$10:$F$37&gt;=U$8)*($F$10:$F$37&lt;U$8+7)*(ROW($E$10:$E$37)-9)))),"")</f>
        <v>G1</v>
      </c>
      <c r="V39" s="34" t="str">
        <f>IF(COUNTIFS($E$10:$E$37,"Gate",$F$10:$F$37,"&gt;="&amp;V$8,$F$10:$F$37,"&lt;"&amp;V$8+7)&gt;0,INDEX($C$10:$C$37,SUMPRODUCT(MAX(($E$10:$E$37="Gate")*($F$10:$F$37&gt;=V$8)*($F$10:$F$37&lt;V$8+7)*(ROW($E$10:$E$37)-9)))),"")</f>
        <v/>
      </c>
      <c r="W39" s="34" t="str">
        <f>IF(COUNTIFS($E$10:$E$37,"Gate",$F$10:$F$37,"&gt;="&amp;W$8,$F$10:$F$37,"&lt;"&amp;W$8+7)&gt;0,INDEX($C$10:$C$37,SUMPRODUCT(MAX(($E$10:$E$37="Gate")*($F$10:$F$37&gt;=W$8)*($F$10:$F$37&lt;W$8+7)*(ROW($E$10:$E$37)-9)))),"")</f>
        <v/>
      </c>
      <c r="X39" s="34" t="str">
        <f>IF(COUNTIFS($E$10:$E$37,"Gate",$F$10:$F$37,"&gt;="&amp;X$8,$F$10:$F$37,"&lt;"&amp;X$8+7)&gt;0,INDEX($C$10:$C$37,SUMPRODUCT(MAX(($E$10:$E$37="Gate")*($F$10:$F$37&gt;=X$8)*($F$10:$F$37&lt;X$8+7)*(ROW($E$10:$E$37)-9)))),"")</f>
        <v/>
      </c>
      <c r="Y39" s="34" t="str">
        <f>IF(COUNTIFS($E$10:$E$37,"Gate",$F$10:$F$37,"&gt;="&amp;Y$8,$F$10:$F$37,"&lt;"&amp;Y$8+7)&gt;0,INDEX($C$10:$C$37,SUMPRODUCT(MAX(($E$10:$E$37="Gate")*($F$10:$F$37&gt;=Y$8)*($F$10:$F$37&lt;Y$8+7)*(ROW($E$10:$E$37)-9)))),"")</f>
        <v/>
      </c>
      <c r="Z39" s="34" t="str">
        <f>IF(COUNTIFS($E$10:$E$37,"Gate",$F$10:$F$37,"&gt;="&amp;Z$8,$F$10:$F$37,"&lt;"&amp;Z$8+7)&gt;0,INDEX($C$10:$C$37,SUMPRODUCT(MAX(($E$10:$E$37="Gate")*($F$10:$F$37&gt;=Z$8)*($F$10:$F$37&lt;Z$8+7)*(ROW($E$10:$E$37)-9)))),"")</f>
        <v/>
      </c>
      <c r="AA39" s="34" t="str">
        <f>IF(COUNTIFS($E$10:$E$37,"Gate",$F$10:$F$37,"&gt;="&amp;AA$8,$F$10:$F$37,"&lt;"&amp;AA$8+7)&gt;0,INDEX($C$10:$C$37,SUMPRODUCT(MAX(($E$10:$E$37="Gate")*($F$10:$F$37&gt;=AA$8)*($F$10:$F$37&lt;AA$8+7)*(ROW($E$10:$E$37)-9)))),"")</f>
        <v/>
      </c>
      <c r="AB39" s="34" t="str">
        <f>IF(COUNTIFS($E$10:$E$37,"Gate",$F$10:$F$37,"&gt;="&amp;AB$8,$F$10:$F$37,"&lt;"&amp;AB$8+7)&gt;0,INDEX($C$10:$C$37,SUMPRODUCT(MAX(($E$10:$E$37="Gate")*($F$10:$F$37&gt;=AB$8)*($F$10:$F$37&lt;AB$8+7)*(ROW($E$10:$E$37)-9)))),"")</f>
        <v/>
      </c>
      <c r="AC39" s="34" t="str">
        <f>IF(COUNTIFS($E$10:$E$37,"Gate",$F$10:$F$37,"&gt;="&amp;AC$8,$F$10:$F$37,"&lt;"&amp;AC$8+7)&gt;0,INDEX($C$10:$C$37,SUMPRODUCT(MAX(($E$10:$E$37="Gate")*($F$10:$F$37&gt;=AC$8)*($F$10:$F$37&lt;AC$8+7)*(ROW($E$10:$E$37)-9)))),"")</f>
        <v/>
      </c>
      <c r="AD39" s="34" t="str">
        <f>IF(COUNTIFS($E$10:$E$37,"Gate",$F$10:$F$37,"&gt;="&amp;AD$8,$F$10:$F$37,"&lt;"&amp;AD$8+7)&gt;0,INDEX($C$10:$C$37,SUMPRODUCT(MAX(($E$10:$E$37="Gate")*($F$10:$F$37&gt;=AD$8)*($F$10:$F$37&lt;AD$8+7)*(ROW($E$10:$E$37)-9)))),"")</f>
        <v>G2</v>
      </c>
      <c r="AE39" s="34" t="str">
        <f>IF(COUNTIFS($E$10:$E$37,"Gate",$F$10:$F$37,"&gt;="&amp;AE$8,$F$10:$F$37,"&lt;"&amp;AE$8+7)&gt;0,INDEX($C$10:$C$37,SUMPRODUCT(MAX(($E$10:$E$37="Gate")*($F$10:$F$37&gt;=AE$8)*($F$10:$F$37&lt;AE$8+7)*(ROW($E$10:$E$37)-9)))),"")</f>
        <v/>
      </c>
      <c r="AF39" s="34" t="str">
        <f>IF(COUNTIFS($E$10:$E$37,"Gate",$F$10:$F$37,"&gt;="&amp;AF$8,$F$10:$F$37,"&lt;"&amp;AF$8+7)&gt;0,INDEX($C$10:$C$37,SUMPRODUCT(MAX(($E$10:$E$37="Gate")*($F$10:$F$37&gt;=AF$8)*($F$10:$F$37&lt;AF$8+7)*(ROW($E$10:$E$37)-9)))),"")</f>
        <v/>
      </c>
      <c r="AG39" s="34" t="str">
        <f>IF(COUNTIFS($E$10:$E$37,"Gate",$F$10:$F$37,"&gt;="&amp;AG$8,$F$10:$F$37,"&lt;"&amp;AG$8+7)&gt;0,INDEX($C$10:$C$37,SUMPRODUCT(MAX(($E$10:$E$37="Gate")*($F$10:$F$37&gt;=AG$8)*($F$10:$F$37&lt;AG$8+7)*(ROW($E$10:$E$37)-9)))),"")</f>
        <v/>
      </c>
      <c r="AH39" s="34" t="str">
        <f>IF(COUNTIFS($E$10:$E$37,"Gate",$F$10:$F$37,"&gt;="&amp;AH$8,$F$10:$F$37,"&lt;"&amp;AH$8+7)&gt;0,INDEX($C$10:$C$37,SUMPRODUCT(MAX(($E$10:$E$37="Gate")*($F$10:$F$37&gt;=AH$8)*($F$10:$F$37&lt;AH$8+7)*(ROW($E$10:$E$37)-9)))),"")</f>
        <v/>
      </c>
      <c r="AI39" s="34" t="str">
        <f>IF(COUNTIFS($E$10:$E$37,"Gate",$F$10:$F$37,"&gt;="&amp;AI$8,$F$10:$F$37,"&lt;"&amp;AI$8+7)&gt;0,INDEX($C$10:$C$37,SUMPRODUCT(MAX(($E$10:$E$37="Gate")*($F$10:$F$37&gt;=AI$8)*($F$10:$F$37&lt;AI$8+7)*(ROW($E$10:$E$37)-9)))),"")</f>
        <v/>
      </c>
      <c r="AJ39" s="34" t="str">
        <f>IF(COUNTIFS($E$10:$E$37,"Gate",$F$10:$F$37,"&gt;="&amp;AJ$8,$F$10:$F$37,"&lt;"&amp;AJ$8+7)&gt;0,INDEX($C$10:$C$37,SUMPRODUCT(MAX(($E$10:$E$37="Gate")*($F$10:$F$37&gt;=AJ$8)*($F$10:$F$37&lt;AJ$8+7)*(ROW($E$10:$E$37)-9)))),"")</f>
        <v/>
      </c>
      <c r="AK39" s="34" t="str">
        <f>IF(COUNTIFS($E$10:$E$37,"Gate",$F$10:$F$37,"&gt;="&amp;AK$8,$F$10:$F$37,"&lt;"&amp;AK$8+7)&gt;0,INDEX($C$10:$C$37,SUMPRODUCT(MAX(($E$10:$E$37="Gate")*($F$10:$F$37&gt;=AK$8)*($F$10:$F$37&lt;AK$8+7)*(ROW($E$10:$E$37)-9)))),"")</f>
        <v/>
      </c>
      <c r="AL39" s="34" t="str">
        <f>IF(COUNTIFS($E$10:$E$37,"Gate",$F$10:$F$37,"&gt;="&amp;AL$8,$F$10:$F$37,"&lt;"&amp;AL$8+7)&gt;0,INDEX($C$10:$C$37,SUMPRODUCT(MAX(($E$10:$E$37="Gate")*($F$10:$F$37&gt;=AL$8)*($F$10:$F$37&lt;AL$8+7)*(ROW($E$10:$E$37)-9)))),"")</f>
        <v/>
      </c>
      <c r="AM39" s="34" t="str">
        <f>IF(COUNTIFS($E$10:$E$37,"Gate",$F$10:$F$37,"&gt;="&amp;AM$8,$F$10:$F$37,"&lt;"&amp;AM$8+7)&gt;0,INDEX($C$10:$C$37,SUMPRODUCT(MAX(($E$10:$E$37="Gate")*($F$10:$F$37&gt;=AM$8)*($F$10:$F$37&lt;AM$8+7)*(ROW($E$10:$E$37)-9)))),"")</f>
        <v/>
      </c>
      <c r="AN39" s="34" t="str">
        <f>IF(COUNTIFS($E$10:$E$37,"Gate",$F$10:$F$37,"&gt;="&amp;AN$8,$F$10:$F$37,"&lt;"&amp;AN$8+7)&gt;0,INDEX($C$10:$C$37,SUMPRODUCT(MAX(($E$10:$E$37="Gate")*($F$10:$F$37&gt;=AN$8)*($F$10:$F$37&lt;AN$8+7)*(ROW($E$10:$E$37)-9)))),"")</f>
        <v/>
      </c>
      <c r="AO39" s="34" t="str">
        <f>IF(COUNTIFS($E$10:$E$37,"Gate",$F$10:$F$37,"&gt;="&amp;AO$8,$F$10:$F$37,"&lt;"&amp;AO$8+7)&gt;0,INDEX($C$10:$C$37,SUMPRODUCT(MAX(($E$10:$E$37="Gate")*($F$10:$F$37&gt;=AO$8)*($F$10:$F$37&lt;AO$8+7)*(ROW($E$10:$E$37)-9)))),"")</f>
        <v/>
      </c>
      <c r="AP39" s="34" t="str">
        <f>IF(COUNTIFS($E$10:$E$37,"Gate",$F$10:$F$37,"&gt;="&amp;AP$8,$F$10:$F$37,"&lt;"&amp;AP$8+7)&gt;0,INDEX($C$10:$C$37,SUMPRODUCT(MAX(($E$10:$E$37="Gate")*($F$10:$F$37&gt;=AP$8)*($F$10:$F$37&lt;AP$8+7)*(ROW($E$10:$E$37)-9)))),"")</f>
        <v/>
      </c>
      <c r="AQ39" s="34" t="str">
        <f>IF(COUNTIFS($E$10:$E$37,"Gate",$F$10:$F$37,"&gt;="&amp;AQ$8,$F$10:$F$37,"&lt;"&amp;AQ$8+7)&gt;0,INDEX($C$10:$C$37,SUMPRODUCT(MAX(($E$10:$E$37="Gate")*($F$10:$F$37&gt;=AQ$8)*($F$10:$F$37&lt;AQ$8+7)*(ROW($E$10:$E$37)-9)))),"")</f>
        <v/>
      </c>
      <c r="AR39" s="34" t="str">
        <f>IF(COUNTIFS($E$10:$E$37,"Gate",$F$10:$F$37,"&gt;="&amp;AR$8,$F$10:$F$37,"&lt;"&amp;AR$8+7)&gt;0,INDEX($C$10:$C$37,SUMPRODUCT(MAX(($E$10:$E$37="Gate")*($F$10:$F$37&gt;=AR$8)*($F$10:$F$37&lt;AR$8+7)*(ROW($E$10:$E$37)-9)))),"")</f>
        <v/>
      </c>
      <c r="AS39" s="34" t="str">
        <f>IF(COUNTIFS($E$10:$E$37,"Gate",$F$10:$F$37,"&gt;="&amp;AS$8,$F$10:$F$37,"&lt;"&amp;AS$8+7)&gt;0,INDEX($C$10:$C$37,SUMPRODUCT(MAX(($E$10:$E$37="Gate")*($F$10:$F$37&gt;=AS$8)*($F$10:$F$37&lt;AS$8+7)*(ROW($E$10:$E$37)-9)))),"")</f>
        <v/>
      </c>
      <c r="AT39" s="34" t="str">
        <f>IF(COUNTIFS($E$10:$E$37,"Gate",$F$10:$F$37,"&gt;="&amp;AT$8,$F$10:$F$37,"&lt;"&amp;AT$8+7)&gt;0,INDEX($C$10:$C$37,SUMPRODUCT(MAX(($E$10:$E$37="Gate")*($F$10:$F$37&gt;=AT$8)*($F$10:$F$37&lt;AT$8+7)*(ROW($E$10:$E$37)-9)))),"")</f>
        <v/>
      </c>
      <c r="AU39" s="34" t="str">
        <f>IF(COUNTIFS($E$10:$E$37,"Gate",$F$10:$F$37,"&gt;="&amp;AU$8,$F$10:$F$37,"&lt;"&amp;AU$8+7)&gt;0,INDEX($C$10:$C$37,SUMPRODUCT(MAX(($E$10:$E$37="Gate")*($F$10:$F$37&gt;=AU$8)*($F$10:$F$37&lt;AU$8+7)*(ROW($E$10:$E$37)-9)))),"")</f>
        <v>G3</v>
      </c>
      <c r="AV39" s="34" t="str">
        <f>IF(COUNTIFS($E$10:$E$37,"Gate",$F$10:$F$37,"&gt;="&amp;AV$8,$F$10:$F$37,"&lt;"&amp;AV$8+7)&gt;0,INDEX($C$10:$C$37,SUMPRODUCT(MAX(($E$10:$E$37="Gate")*($F$10:$F$37&gt;=AV$8)*($F$10:$F$37&lt;AV$8+7)*(ROW($E$10:$E$37)-9)))),"")</f>
        <v/>
      </c>
      <c r="AW39" s="34" t="str">
        <f>IF(COUNTIFS($E$10:$E$37,"Gate",$F$10:$F$37,"&gt;="&amp;AW$8,$F$10:$F$37,"&lt;"&amp;AW$8+7)&gt;0,INDEX($C$10:$C$37,SUMPRODUCT(MAX(($E$10:$E$37="Gate")*($F$10:$F$37&gt;=AW$8)*($F$10:$F$37&lt;AW$8+7)*(ROW($E$10:$E$37)-9)))),"")</f>
        <v/>
      </c>
      <c r="AX39" s="34" t="str">
        <f>IF(COUNTIFS($E$10:$E$37,"Gate",$F$10:$F$37,"&gt;="&amp;AX$8,$F$10:$F$37,"&lt;"&amp;AX$8+7)&gt;0,INDEX($C$10:$C$37,SUMPRODUCT(MAX(($E$10:$E$37="Gate")*($F$10:$F$37&gt;=AX$8)*($F$10:$F$37&lt;AX$8+7)*(ROW($E$10:$E$37)-9)))),"")</f>
        <v/>
      </c>
      <c r="AY39" s="34" t="str">
        <f>IF(COUNTIFS($E$10:$E$37,"Gate",$F$10:$F$37,"&gt;="&amp;AY$8,$F$10:$F$37,"&lt;"&amp;AY$8+7)&gt;0,INDEX($C$10:$C$37,SUMPRODUCT(MAX(($E$10:$E$37="Gate")*($F$10:$F$37&gt;=AY$8)*($F$10:$F$37&lt;AY$8+7)*(ROW($E$10:$E$37)-9)))),"")</f>
        <v/>
      </c>
      <c r="AZ39" s="34" t="str">
        <f>IF(COUNTIFS($E$10:$E$37,"Gate",$F$10:$F$37,"&gt;="&amp;AZ$8,$F$10:$F$37,"&lt;"&amp;AZ$8+7)&gt;0,INDEX($C$10:$C$37,SUMPRODUCT(MAX(($E$10:$E$37="Gate")*($F$10:$F$37&gt;=AZ$8)*($F$10:$F$37&lt;AZ$8+7)*(ROW($E$10:$E$37)-9)))),"")</f>
        <v/>
      </c>
      <c r="BA39" s="34" t="str">
        <f>IF(COUNTIFS($E$10:$E$37,"Gate",$F$10:$F$37,"&gt;="&amp;BA$8,$F$10:$F$37,"&lt;"&amp;BA$8+7)&gt;0,INDEX($C$10:$C$37,SUMPRODUCT(MAX(($E$10:$E$37="Gate")*($F$10:$F$37&gt;=BA$8)*($F$10:$F$37&lt;BA$8+7)*(ROW($E$10:$E$37)-9)))),"")</f>
        <v/>
      </c>
      <c r="BB39" s="34" t="str">
        <f>IF(COUNTIFS($E$10:$E$37,"Gate",$F$10:$F$37,"&gt;="&amp;BB$8,$F$10:$F$37,"&lt;"&amp;BB$8+7)&gt;0,INDEX($C$10:$C$37,SUMPRODUCT(MAX(($E$10:$E$37="Gate")*($F$10:$F$37&gt;=BB$8)*($F$10:$F$37&lt;BB$8+7)*(ROW($E$10:$E$37)-9)))),"")</f>
        <v/>
      </c>
      <c r="BC39" s="34" t="str">
        <f>IF(COUNTIFS($E$10:$E$37,"Gate",$F$10:$F$37,"&gt;="&amp;BC$8,$F$10:$F$37,"&lt;"&amp;BC$8+7)&gt;0,INDEX($C$10:$C$37,SUMPRODUCT(MAX(($E$10:$E$37="Gate")*($F$10:$F$37&gt;=BC$8)*($F$10:$F$37&lt;BC$8+7)*(ROW($E$10:$E$37)-9)))),"")</f>
        <v/>
      </c>
      <c r="BD39" s="34" t="str">
        <f>IF(COUNTIFS($E$10:$E$37,"Gate",$F$10:$F$37,"&gt;="&amp;BD$8,$F$10:$F$37,"&lt;"&amp;BD$8+7)&gt;0,INDEX($C$10:$C$37,SUMPRODUCT(MAX(($E$10:$E$37="Gate")*($F$10:$F$37&gt;=BD$8)*($F$10:$F$37&lt;BD$8+7)*(ROW($E$10:$E$37)-9)))),"")</f>
        <v>G4</v>
      </c>
      <c r="BE39" s="34" t="str">
        <f>IF(COUNTIFS($E$10:$E$37,"Gate",$F$10:$F$37,"&gt;="&amp;BE$8,$F$10:$F$37,"&lt;"&amp;BE$8+7)&gt;0,INDEX($C$10:$C$37,SUMPRODUCT(MAX(($E$10:$E$37="Gate")*($F$10:$F$37&gt;=BE$8)*($F$10:$F$37&lt;BE$8+7)*(ROW($E$10:$E$37)-9)))),"")</f>
        <v/>
      </c>
      <c r="BF39" s="34" t="str">
        <f>IF(COUNTIFS($E$10:$E$37,"Gate",$F$10:$F$37,"&gt;="&amp;BF$8,$F$10:$F$37,"&lt;"&amp;BF$8+7)&gt;0,INDEX($C$10:$C$37,SUMPRODUCT(MAX(($E$10:$E$37="Gate")*($F$10:$F$37&gt;=BF$8)*($F$10:$F$37&lt;BF$8+7)*(ROW($E$10:$E$37)-9)))),"")</f>
        <v/>
      </c>
      <c r="BG39" s="34" t="str">
        <f>IF(COUNTIFS($E$10:$E$37,"Gate",$F$10:$F$37,"&gt;="&amp;BG$8,$F$10:$F$37,"&lt;"&amp;BG$8+7)&gt;0,INDEX($C$10:$C$37,SUMPRODUCT(MAX(($E$10:$E$37="Gate")*($F$10:$F$37&gt;=BG$8)*($F$10:$F$37&lt;BG$8+7)*(ROW($E$10:$E$37)-9)))),"")</f>
        <v/>
      </c>
      <c r="BH39" s="34" t="str">
        <f>IF(COUNTIFS($E$10:$E$37,"Gate",$F$10:$F$37,"&gt;="&amp;BH$8,$F$10:$F$37,"&lt;"&amp;DATE(YEAR($D$4)+1,MONTH($D$4),DAY($D$4)))&gt;0,INDEX($C$10:$C$37,SUMPRODUCT(MAX(($E$10:$E$37="Gate")*($F$10:$F$37&gt;=BH$8)*($F$10:$F$37&lt;DATE(YEAR($D$4)+1,MONTH($D$4),DAY($D$4)))*(ROW($E$10:$E$37)-9)))),"")</f>
        <v/>
      </c>
    </row>
  </sheetData>
  <mergeCells count="8">
    <mergeCell ref="AV6:BH6"/>
    <mergeCell ref="F10:G10"/>
    <mergeCell ref="F17:G17"/>
    <mergeCell ref="F24:G24"/>
    <mergeCell ref="F32:G32"/>
    <mergeCell ref="I6:U6"/>
    <mergeCell ref="V6:AH6"/>
    <mergeCell ref="AI6:AU6"/>
  </mergeCells>
  <conditionalFormatting sqref="I7:BH38">
    <cfRule type="expression" dxfId="6" priority="6">
      <formula>COUNTIFS($E$10:$E$37,"Gate",$F$10:$F$37,"&gt;="&amp;I$8,$F$10:$F$37,"&lt;"&amp;I$8+7)&gt;0</formula>
    </cfRule>
  </conditionalFormatting>
  <conditionalFormatting sqref="I10:BH15">
    <cfRule type="expression" dxfId="5" priority="1">
      <formula>AND($E10="Task",I$8+3&gt;=$F10,I$8+3&lt;=$G10)</formula>
    </cfRule>
  </conditionalFormatting>
  <conditionalFormatting sqref="I10:BH37">
    <cfRule type="expression" dxfId="4" priority="5">
      <formula>$E10="Decision"</formula>
    </cfRule>
  </conditionalFormatting>
  <conditionalFormatting sqref="I17:BH22">
    <cfRule type="expression" dxfId="3" priority="2">
      <formula>AND($E17="Task",I$8+3&gt;=$F17,I$8+3&lt;=$G17)</formula>
    </cfRule>
  </conditionalFormatting>
  <conditionalFormatting sqref="I24:BH30">
    <cfRule type="expression" dxfId="2" priority="3">
      <formula>AND($E24="Task",I$8+3&gt;=$F24,I$8+3&lt;=$G24)</formula>
    </cfRule>
  </conditionalFormatting>
  <conditionalFormatting sqref="I32:BH37">
    <cfRule type="expression" dxfId="1" priority="4">
      <formula>AND($E32="Task",I$8+3&gt;=$F32,I$8+3&lt;=$G32)</formula>
    </cfRule>
  </conditionalFormatting>
  <conditionalFormatting sqref="I39:BH39">
    <cfRule type="expression" dxfId="0" priority="7">
      <formula>I39&lt;&gt;""</formula>
    </cfRule>
  </conditionalFormatting>
  <dataValidations count="1">
    <dataValidation type="list" allowBlank="1" showErrorMessage="1" errorTitle="Type" error="Choose a type from the list." sqref="E11:E15 E18:E22 E25:E30 E33:E37" xr:uid="{00000000-0002-0000-0000-000000000000}">
      <formula1>"Task,Milestone,Decision,Gate"</formula1>
      <formula2>0</formula2>
    </dataValidation>
  </dataValidations>
  <printOptions horizontalCentered="1"/>
  <pageMargins left="0.75" right="0.75" top="1" bottom="1" header="0.511811023622047" footer="0.511811023622047"/>
  <pageSetup paperSize="8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Technology Roadmap</vt:lpstr>
      <vt:lpstr>Product Roadmap</vt:lpstr>
      <vt:lpstr>Strategy Roadmap</vt:lpstr>
      <vt:lpstr>Project Roadmap</vt:lpstr>
      <vt:lpstr>'Product Roadmap'!Druckbereich</vt:lpstr>
      <vt:lpstr>'Project Roadmap'!Druckbereich</vt:lpstr>
      <vt:lpstr>'Strategy Roadmap'!Druckbereich</vt:lpstr>
      <vt:lpstr>'Technology Roadmap'!Druckbereich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Tassilo Henike</cp:lastModifiedBy>
  <cp:revision>0</cp:revision>
  <dcterms:created xsi:type="dcterms:W3CDTF">2026-10-09T15:42:17Z</dcterms:created>
  <dcterms:modified xsi:type="dcterms:W3CDTF">2026-10-09T16:53:56Z</dcterms:modified>
  <dc:language>en-US</dc:language>
</cp:coreProperties>
</file>